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" sheetId="1" state="visible" r:id="rId2"/>
  </sheets>
  <definedNames>
    <definedName function="false" hidden="false" localSheetId="0" name="_xlnm.Print_Area" vbProcedure="false">ФОРМА!$A$2:$O$141</definedName>
    <definedName function="false" hidden="false" localSheetId="0" name="_xlnm.Print_Titles" vbProcedure="false">ФОРМА!$8:$11</definedName>
    <definedName function="false" hidden="false" localSheetId="0" name="_xlnm.Print_Area_0" vbProcedure="false">ФОРМА!$A$2:$O$138</definedName>
    <definedName function="false" hidden="false" localSheetId="0" name="_xlnm.Print_Area_0_0" vbProcedure="false">ФОРМА!$A$1:$O$138</definedName>
    <definedName function="false" hidden="false" localSheetId="0" name="_xlnm.Print_Area_0_0_0" vbProcedure="false">ФОРМА!$A$2:$O$129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<sst xmlns="http://schemas.openxmlformats.org/spreadsheetml/2006/main" count="166" uniqueCount="153">
  <si>
    <r>
      <rPr>
        <b val="true"/>
        <sz val="12"/>
        <rFont val="Times New Roman"/>
        <family val="1"/>
        <charset val="1"/>
      </rPr>
      <t xml:space="preserve">  </t>
    </r>
    <r>
      <rPr>
        <b val="true"/>
        <sz val="14"/>
        <rFont val="Times New Roman"/>
        <family val="1"/>
        <charset val="1"/>
      </rPr>
      <t xml:space="preserve">Отчет о реализации мероприятий государственных программ Российской Федерации</t>
    </r>
  </si>
  <si>
    <t xml:space="preserve">Брянская область</t>
  </si>
  <si>
    <t xml:space="preserve">Январь-сентябрь 2023 года</t>
  </si>
  <si>
    <t xml:space="preserve">наименование субъекта РФ</t>
  </si>
  <si>
    <t xml:space="preserve">отчетный период
(нарастающим итогом)</t>
  </si>
  <si>
    <t xml:space="preserve">тыс. рублей</t>
  </si>
  <si>
    <t xml:space="preserve">№</t>
  </si>
  <si>
    <t xml:space="preserve">Наименование мероприятия, 
на реализацию которого предоставляются средства федерального бюджета</t>
  </si>
  <si>
    <t xml:space="preserve">Финансирование мероприятия по источникам финансирования:</t>
  </si>
  <si>
    <t xml:space="preserve">Федеральный бюджет</t>
  </si>
  <si>
    <t xml:space="preserve">Областной бюджет </t>
  </si>
  <si>
    <t xml:space="preserve">Бюджеты МО</t>
  </si>
  <si>
    <t xml:space="preserve">Прочие источники</t>
  </si>
  <si>
    <t xml:space="preserve">Фактически предусмотрено 
на текущий год</t>
  </si>
  <si>
    <t xml:space="preserve">Профинан-сировано (поступило средств из ФБ)</t>
  </si>
  <si>
    <t xml:space="preserve">Фактический расход</t>
  </si>
  <si>
    <t xml:space="preserve">%
от профи-нанси-ровано</t>
  </si>
  <si>
    <t xml:space="preserve">Фактически предусмотрено 
на текущий год </t>
  </si>
  <si>
    <t xml:space="preserve">%</t>
  </si>
  <si>
    <t xml:space="preserve">Общая сумма</t>
  </si>
  <si>
    <t xml:space="preserve">ГОСУДАРСТВЕННАЯ ПРОГРАММА РОССИЙСКОЙ ФЕДЕРАЦИИ "РАЗВИТИЕ ЗДРАВООХРАНЕНИЯ"</t>
  </si>
  <si>
    <t xml:space="preserve">Региональный проект "Борьба с сердечно-сосудистыми заболеваниями (Брянская область)" (Субсидии на 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наблюдении)</t>
  </si>
  <si>
    <t xml:space="preserve">Региональный проект "Борьба с сердечно-сосудистыми заболеваниями (Брянская область)" (Иные межбюджетные трансферты на оснащение оборудованием региональных сосудистых центров и первичных сосудистых отделений)</t>
  </si>
  <si>
    <t xml:space="preserve">Региональный проект "Борьба с онкологическими заболеваниями (Брянская область)" (Иные межбюджетные трансферты на переоснащение медицинских организаций, оказывающих медицинскую помощь больным с онкологическими заболеваниями)</t>
  </si>
  <si>
    <t xml:space="preserve"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 (Субсидии на новое строительство или реконструкцию детских больниц (корпусов))</t>
  </si>
  <si>
    <t xml:space="preserve">Региональный проект "Создание единого цифрового контура в здравоохранении на основе единой государственной информационной системы здравоохранения (ЕГИСЗ) (Брянская область)" (Субсидия на реализацию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(ЕГИСЗ)")</t>
  </si>
  <si>
    <t xml:space="preserve">Региональный проект «Модернизация первичного звена здравоохранения (Брянская область)» (Субсидия на реализацию региональных проектов модернизации первичного звена здравоохранения): капитальные вложения</t>
  </si>
  <si>
    <t xml:space="preserve">Региональный проект «Модернизация первичного звена здравоохранения (Брянская область)» (Субсидия на реализацию региональных проектов модернизации первичного звена здравоохранения): капитальный ремонт зданий медицинских организаций и их обособленных структурных подразделений, расположенных в том числе в сельской местности, рабочих поселках, поселках городского типа и малых городах с численностью населения до 50 тыс. человек)</t>
  </si>
  <si>
    <t xml:space="preserve">Региональный проект «Модернизация первичного звена здравоохранения (Брянская область)» (Субсидия на реализацию региональных проектов модернизации первичного звена здравоохранения): приобретение автомобильного транспорта в медицинские организации, оказывающие первичную медико-санитарную помощь, а также в медицинские организации, расположенные в сельской местности, поселках городского типа и малых городах с численностью населения до 50 тыс. человек для доставки пациентов в медицинские организации, медицинских работников до места жительства пациентов, а также для перевозки биологических материалов для исследований, доставки лекарственных препаратов до жителей отдаленных районов)</t>
  </si>
  <si>
    <t xml:space="preserve">Региональный проект «Модернизация первичного звена здравоохранения (Брянская область)» (Субсидия на реализацию региональных проектов модернизации первичного звена здравоохранения): приобретение оборудования в медицинские организации, оказывающие первичную медико-санитарную помощь, а также в медицинские организации, расположенные в сельской местности, поселках городского типа и малых городах с численностью населения до 50 тыс. человек)</t>
  </si>
  <si>
    <t xml:space="preserve">Региональный проект «Старшее поколение (Брянская область)» (Иные межбюджетные трансферты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обслуживания)</t>
  </si>
  <si>
    <t xml:space="preserve">Региональный проект "Укрепление общественного здоровья (Брянская область)" (Субсидия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движений)</t>
  </si>
  <si>
    <t xml:space="preserve">Субсидии на 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 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</si>
  <si>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 xml:space="preserve">Субсидии в целях развития паллиативной медицинской помощи (Оснащены (переоснащены, дооснащены) медицинские организации, подведомственные органам исполнительной власти субъектов Российской Федерации, имеющие структурные подразделения, оказывающие специализированную паллиативную медицинскую помощь, медицинскими изделиями в соответствии со стандартами оснащения, предусмотренными положением об организации паллиативной медицинской помощи, установленном частью 5 статьи 36 Федерального закона "Об основах здоровья граждан в Российской Федерации")</t>
  </si>
  <si>
    <t xml:space="preserve">Субсидии в целях развития паллиативной медицинской помощи (Пациенты, нуждающиеся в паллиативной медицинской помощи, для купирования тяжелых симптомов заболевания, в том числе для обезболивания, обеспечены лекарственными препаратами, содержащими наркотические средства и психотропные вещества)</t>
  </si>
  <si>
    <t xml:space="preserve">Субсидии в целях развития паллиативной медицинской помощи (Пациенты, нуждающиеся в паллиативной медицинской помощи, обеспечены медицинскими изделиями, предназначенными для поддержания функций органов и систем организма человека, для использования на дому)</t>
  </si>
  <si>
    <t xml:space="preserve">Субсидии в целях развития паллиативной медицинской помощи (Приобретены автомобили в соответствии со стандартом оснащения отделения выездной патронажной паллиативной медицинской помощи взрослым и легковые автомашины в соответствии со стандартом оснащения отделения выездной патронажной паллиативной медицинской помощи детям, предусмотренными положением об организации оказания паллиативной медицинской помощи)</t>
  </si>
  <si>
    <t xml:space="preserve">Субсидии на реализацию мероприятий по предупреждению и борьбе с социально значимыми инфекционными заболеваниями (закупка диагностических средств для выявления и мониторинга лечения лиц, инфицированных вирусами иммунодефицита человека, в том числе в сочетании с вирусами гепатитов B и (или) C)</t>
  </si>
  <si>
    <t xml:space="preserve">Субсидии на реализацию мероприятий по предупреждению и борьбе с социально значимыми инфекционными заболеваниями (закупка диагностических средств для выявления, определения чувствительности микобактерии туберкулеза и мониторинга лечения лиц, больных туберкулезом с множественной лекарственной устойчивостью возбудителя, а также медицинских изделий в соответствии со стандартом оснащения, предусмотренным порядком оказания медицинской помощи больным туберкулезом)</t>
  </si>
  <si>
    <t xml:space="preserve">Субсидии на реализацию мероприятий по предупреждению и борьбе с социально значимыми инфекционными заболеваниями (профилактика ВИЧ-инфекции и гепатитов B и C, в том числе с привлечением к реализации указанных мероприятий социально ориентированных некоммерческих организаций)</t>
  </si>
  <si>
    <t xml:space="preserve">Субсидии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</si>
  <si>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 xml:space="preserve">Субсидии на 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</si>
  <si>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 xml:space="preserve">Субсидии в целях софинансирования расходных обязательств субъектов Российской Федерации, возникающих при реализации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</si>
  <si>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 xml:space="preserve">Иные межбюджетные трансферты на реализацию отдельных полномочий в области лекарственного обеспечения</t>
  </si>
  <si>
    <t xml:space="preserve">Иные межбюджетные трансферты на 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</si>
  <si>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 xml:space="preserve">Иные межбюджетные трансферты на компенсацию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Российской Федерации, гражданам Украины, гражданам Донецкой Народной Республики, гражданам Луганской Народной Республики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и затрат по проведению обязательного медицинского освидетельствования указанных лиц</t>
  </si>
  <si>
    <t xml:space="preserve">ГОСУДАРСТВЕННАЯ ПРОГРАММА РОССИЙСКОЙ ФЕДЕРАЦИИ "РАЗВИТИЕ ОБРАЗОВАНИЯ" </t>
  </si>
  <si>
    <t xml:space="preserve">Региональный проект "Современная школа (Брянская область)" (Субсидия на реализацию мероприятий по содействию созданию в субъектах Российской Федерации новых мест в общеобразовательных организациях)</t>
  </si>
  <si>
    <t xml:space="preserve">68 525,04 </t>
  </si>
  <si>
    <t xml:space="preserve">Региональный проект "Современная школа (Брянская область)" (Субсидия на модернизацию инфраструктуры общего образования в отдельных субъектах Российской Федерации)</t>
  </si>
  <si>
    <t xml:space="preserve">Региональный проект "Современная школа (Брянская область)" (Субсидии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программам)</t>
  </si>
  <si>
    <t xml:space="preserve">Региональный проект "Современная школа (Брянская область)" (Единовременные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человек)</t>
  </si>
  <si>
    <t xml:space="preserve">Региональный проект "Успех каждого ребенка (Брянская область)" (Субсидии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организациях)</t>
  </si>
  <si>
    <t xml:space="preserve">Региональный проект "Успех каждого ребенка (Брянская область)" (Субсидии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организациях)</t>
  </si>
  <si>
    <t xml:space="preserve">Региональный проект "Цифровая образовательная среда (Брянская область)" (Обновление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обучающихся)</t>
  </si>
  <si>
    <t xml:space="preserve">Региональный проект "Содействие занятости (Брянская область)" (Субсидии 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инди-видуальных предпринимателей, осуществляющих образователь-ную деятельность по образовательным программам дошкольного образования, в том числе адаптированным, и присмотр и уход за детьми)</t>
  </si>
  <si>
    <t xml:space="preserve">Региональный проект "Создание условий для обучения, отдыха и оздоровления детей и молодежи (Брянская область)" (Субсидии на реализацию мероприятий по модернизации школьных систем образования)</t>
  </si>
  <si>
    <t xml:space="preserve">Региональный проект "Патриотическое воспитание граждан Российской Федерации (Брянская область)" (Субсидии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</si>
  <si>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 xml:space="preserve"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</si>
  <si>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</si>
  <si>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Иные межбюджетные трансферты на 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</si>
  <si>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 xml:space="preserve">ГОСУДАРСТВЕННАЯ ПРОГРАММА РОССИЙСКОЙ ФЕДЕРАЦИИ "СОЦИАЛЬНАЯ ПОДДЕРЖКА ГРАЖДАН"</t>
  </si>
  <si>
    <t xml:space="preserve">Региональный проект "Финансовая поддержка семей при рождении детей (Брянская область)" (Субсидия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лет)</t>
  </si>
  <si>
    <t xml:space="preserve">Региональный проект «Старшее поколение (Брянская область)» (Субсидия на создание системы долговременного ухода за гражданами пожилого возраста и инвалидами за счет средств резервного фонда Правительства Российской Федерации)</t>
  </si>
  <si>
    <t xml:space="preserve">Субсидии на осуществление ежемесячных выплат на детей в возрасте от 3 до 7 лет включительно</t>
  </si>
  <si>
    <t xml:space="preserve"> Субсидии на 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</si>
  <si>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 xml:space="preserve">Субсидии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</si>
  <si>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ГОСУДАРСТВЕННАЯ ПРОГРАММА РОССИЙСКОЙ ФЕДЕРАЦИИ "ОБЕСПЕЧЕНИЕ ОБЩЕСТВЕННОГО ПОРЯДКА И ПРОТИВОДЕЙСТВИЕ ПРЕСТУПНОСТИ"</t>
  </si>
  <si>
    <t xml:space="preserve">Субсидии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 </t>
  </si>
  <si>
    <t xml:space="preserve">ГОСУДАРСТВЕННАЯ ПРОГРАММА РОССИЙСКОЙ ФЕДЕРАЦИИ "ОБЕСПЕЧЕНИЕ ДОСТУПНЫМ И КОМФОРТНЫМ ЖИЛЬЕМ И КОММУНАЛЬНЫМИ УСЛУГАМИ ГРАЖДАН РОССИЙСКОЙ ФЕДЕРАЦИИ"</t>
  </si>
  <si>
    <t xml:space="preserve">Региональный проект «Жилье (Брянская область)» (Субсидия на стимулирование программ развития жилищного строительства субъектов Российской Федерации (развитие и совершенствование сети автомобильных дорог общего пользования местного значения))</t>
  </si>
  <si>
    <t xml:space="preserve">Региональный проект "Обеспечение устойчивого сокращения непригодного для проживания жилищного фонда (Брянская область)" (Субсидии на обеспечение устойчивого сокращения непригодного для проживания жилищного фонда)</t>
  </si>
  <si>
    <t xml:space="preserve">Региональный проект "Чистая вода (Брянская область)" (Субсидии на строительство и реконструкцию (модернизацию) объектов питьевого водоснабжения)</t>
  </si>
  <si>
    <t xml:space="preserve">Региональный проект "Формирование комфортной городской среды (Брянская область)" (Субсидии на реализацию программ формирования современной городской среды)</t>
  </si>
  <si>
    <t xml:space="preserve">Региональный проект "Формирование комфортной городской среды (Брянская область)" (Иные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среды)</t>
  </si>
  <si>
    <t xml:space="preserve">Субсидии на компенсацию отдельным категориям граждан оплаты взноса на капитальный ремонт общего имущества в многоквартирном доме</t>
  </si>
  <si>
    <t xml:space="preserve">Субсидии на реализацию мероприятий по обеспечению жильем молодых семей</t>
  </si>
  <si>
    <t xml:space="preserve">ГОСУДАРСТВЕННАЯ ПРОГРАММА РОССИЙСКОЙ ФЕДЕРАЦИИ "ОБЕСПЕЧЕНИЕ ОБОРОНОСПОСОБНОСТИ СТРАНЫ" </t>
  </si>
  <si>
    <t xml:space="preserve">Субсидии на реализацию федеральной целевой программы "Увековечение памяти погибших при защите Отечества на 2019 - 2024 годы"</t>
  </si>
  <si>
    <t xml:space="preserve">ГОСУДАРСТВЕННАЯ ПРОГРАММА РОССИЙСКОЙ ФЕДЕРАЦИИ "РАЗВИТИЕ КУЛЬТУРЫ" </t>
  </si>
  <si>
    <t xml:space="preserve"> Региональный проект "Цифровая культура (Брянская область)" (Иной межбюджетный трансферт на создание виртуальных концертных залов)</t>
  </si>
  <si>
    <t xml:space="preserve">Региональный проект «Культурная среда (Брянская область)» (Субсидия на государственную поддержку отрасли культуры)</t>
  </si>
  <si>
    <t xml:space="preserve"> Региональный проект «Культурная среда (Брянская область)» (Субсидии на развитие сети учреждений культурно-досугового типа)</t>
  </si>
  <si>
    <t xml:space="preserve">Региональный проект «Культурная среда (Брянская область)»  (Субсидии на развитие сети учреждений культурно-досугового типа): капитальные вложения</t>
  </si>
  <si>
    <t xml:space="preserve">Региональный проект «Культурная среда (Брянская область)»  (Субсидии на модернизацию театров юного зрителя и театров кукол): капитальные вложения</t>
  </si>
  <si>
    <t xml:space="preserve">Региональный проект «Культурная среда (Брянская область)» (Иной межбюджетный трансферт на создание модельных муниципальных библиотек)</t>
  </si>
  <si>
    <t xml:space="preserve">Региональный проект «Культурная среда (Брянская область)» (Субсидии на оснащение региональных и муниципальных театров)</t>
  </si>
  <si>
    <t xml:space="preserve">Региональный проект «Культурная среда (Брянская область)» (Субсидии на техническое оснащение  муниципальных и региональных музеев)</t>
  </si>
  <si>
    <t xml:space="preserve">Региональный проект «Культурная среда (Брянская область)» (Субсидии на реконструкцию и капитальный ремонт  региональных и муниципальных музеев)</t>
  </si>
  <si>
    <t xml:space="preserve">Региональный проект «Творческие люди (Брянская область)» (Субсидия на государственную поддержку отрасли культуры)</t>
  </si>
  <si>
    <t xml:space="preserve">Субсидия на обеспечение развития и укрепление материально-технической базы домов культуры в населенных пунктах с числом жителей до 50 тысяч человек в рамках реализации мероприятий федеральной целевой программы "Развитие  культуры " </t>
  </si>
  <si>
    <t xml:space="preserve">Субсидия на поддержку творческой деятельности и техническое оснащение детских и кукольных театров в рамках реализации мероприятий федеральной целевой программы "Развитие культуры" </t>
  </si>
  <si>
    <t xml:space="preserve">Субсидия на государственную поддержку отрасли культуры в рамках реализации мероприятий федеральной целевой программы "Развитие  культуры"(комплектование библиотечных фондов муниципальных и государственных библиотек) </t>
  </si>
  <si>
    <t xml:space="preserve">ГОСУДАРСТВЕННАЯ ПРОГРАММА РОССИЙСКОЙ ФЕДЕРАЦИИ "РАЗВИТИЕ ФИЗИЧЕСКОЙ КУЛЬТУРЫ И СПОРТА"</t>
  </si>
  <si>
    <t xml:space="preserve">Региональный проект "Спорт-норма жизни (Брянская область)"  (Субсидии на оснащение объектов спортивной инфраструктуры спортивно-технологическим оборудованием)</t>
  </si>
  <si>
    <t xml:space="preserve">Региональный проект "Спорт-норма жизни (Брянская область)" (Субсидии на 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состояние)</t>
  </si>
  <si>
    <t xml:space="preserve">Региональный проект "Спорт-норма жизни (Брянская область)" (Субсидии на государственную поддержку организаций, входящих в систему спортивной подготовки)</t>
  </si>
  <si>
    <t xml:space="preserve">Региональный проект "Спорт-норма жизни (Брянская область)" (Субсидии на создание и модернизацию объектов спортивной инфраструктуры региональной собственности (муниципальной собственности) для занятий физической культурой и спортом)</t>
  </si>
  <si>
    <t xml:space="preserve">ГОСУДАРСТВЕННАЯ ПРОГРАММА РОССИЙСКОЙ ФЕДЕРАЦИИ "ЭКОНОМИЧЕСКОЕ РАЗВИТИЕ И ИННОВАЦИОННАЯ ЭКОНОМИКА" </t>
  </si>
  <si>
    <t xml:space="preserve">Региональный проект «Создание благоприятных условий для осуществления деятельности самозанятыми гражданами (Брянская область)» (Субсидии на государственную поддержку малого и среднего предпринимательства в субъектах Российской Федерации) </t>
  </si>
  <si>
    <t xml:space="preserve">Региональный проект «Акселерация субъектов малого и среднего предпринимательства (Брянская область)» (Субсидии на государственную поддержку малого и среднего предпринимательства в субъектах Российской Федерации)</t>
  </si>
  <si>
    <t xml:space="preserve">Региональный проект «Создание условий для легкого старта и комфортного ведения бизнеса (Брянская область)» (Субсидии на государственную поддержку малого и среднего предпринимательства в субъектах Российской Федерации)</t>
  </si>
  <si>
    <t xml:space="preserve">Региональный проект «Адресная поддержка повышения производительности труда на предприятиях (Брянская область)» (Cубсидия в виде имущественного взноса автономной некоммерческой организации "Региональный центр компетенций в сфере производительности труда Брянской области" в целях достижения результата национального проекта "Производительность труда")</t>
  </si>
  <si>
    <t xml:space="preserve">Предоставление грантов в форме субсидий субъектам предпринимательской деятельности, а также физическим лицам, применяющим специальный налоговый режим "Налог на профессиональный доход", на восстановление и (или) поддержание предпринимательской деятельности за счет средств резервного фонда Правительства Российской Федерации</t>
  </si>
  <si>
    <t xml:space="preserve">ГОСУДАРСТВЕННАЯ ПРОГРАММА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ПРОДОВОЛЬСТВИЯ"</t>
  </si>
  <si>
    <t xml:space="preserve">Региональный проект «Акселерация субъектов малого и среднего предпринимательства (Брянская область)» (Субсидии на создание системы поддержки фермеров и развитие сельской кооперации)</t>
  </si>
  <si>
    <t xml:space="preserve">Региональный проект «Стимулирование инвестиционной деятельности в агропромышленном комплексе (Брянская область)» (Иные межбюджетные трансферты на возмещение части затрат на уплату процентов по инвестиционным кредитам (займам) в агропромышленном комплексе)</t>
  </si>
  <si>
    <t xml:space="preserve">Региональный проект "Развитие отраслей и техническая модернизация агропромышленного комплекса (Брянская область)" (Иные межбюджетные трансферты на возмещение производителям зерновых культур части затрат на производство и реализацию зерновых культур)</t>
  </si>
  <si>
    <t xml:space="preserve">Региональный проект "Развитие отраслей и техническая модернизация агропромышленного комплекса (Брянская область)" (Субсидии на стимулирование развития приоритетных подотраслей агропромышленного комплекса и развитие малых форм хозяйствования)</t>
  </si>
  <si>
    <t xml:space="preserve">Региональный проект "Развитие отраслей и техническая модернизация агропромышленного комплекса (Брянская область)" (Субсидии на поддержку сельскохозяйственного производства по отдельным подотраслям растениеводства и животноводства)</t>
  </si>
  <si>
    <t xml:space="preserve">Региональный проект "Развитие отраслей овощеводства и картофелеводства (Брянская область)" (Субсидии на стимулирование увеличения производства картофеля и овощей)</t>
  </si>
  <si>
    <t xml:space="preserve">Региональный проект "Экспорт продукции агропромышленного комплекса (Брянская область)" (Субсидия на государственную поддержку аккредитации ветеринарных лабораторий в национальной системе аккредитации)</t>
  </si>
  <si>
    <t xml:space="preserve">ГОСУДАРСТВЕННАЯ ПРОГРАММА ЭФФЕКТИВНОГО ВОВЛЕЧЕНИЯ В ОБОРОТ ЗЕМЕЛЬ СЕЛЬСКОХОЗЯЙСТВЕННОГО НАЗНАЧЕНИЯ И РАЗВИТИЯ МЕЛИОРАТИВНОГО КОМПЛЕКСА РОССИЙСКОЙ ФЕДЕРАЦИИ   </t>
  </si>
  <si>
    <t xml:space="preserve">Региональный проект "Вовлечение в оборот и комплексная мелиорация земель сельскохозяйственного назначения (Брянская область)" (Субсидии на проведение гидромелиоративных, культуротехнических, агролесомелиоративных и фитомелиоративных мероприятий, а также мероприятий в области известкования кислых почв на пашне)</t>
  </si>
  <si>
    <t xml:space="preserve">Региональный проект "Вовлечение в оборот и комплексная мелиорация земель сельскохозяйственного назначения (Брянская область)" (Субсидии на подготовку проектов межевания земельных участков и на проведение кадастровых работ)</t>
  </si>
  <si>
    <t xml:space="preserve">ГОСУДАРСТВЕННАЯ ПРОГРАММА РОССИЙСКОЙ ФЕДЕРАЦИИ  "КОМПЛЕКСНОЕ РАЗВИТИЕ СЕЛЬСКИХ ТЕРРИТОРИЙ"</t>
  </si>
  <si>
    <t xml:space="preserve">Региональный проект "Развитие жилищного строительства на сельских территориях и повышение уровня благоустройства домовладений (Брянская область)" (Субсидии на улучшение жилищных условий граждан, проживающих на сельских территориях)</t>
  </si>
  <si>
    <t xml:space="preserve">Региональный проект "Развитие жилищного строительства на сельских территориях и повышение уровня благоустройства домовладений (Брянская область)" (Субсидии на обеспечение комплексного развития сельских территорий): микрорайон компактной застройки в н.п. Десятуха Стародубского района Брянской области</t>
  </si>
  <si>
    <t xml:space="preserve">Региональный проект "Содействие занятости сельского населения (Брянская область)" (Субсидии на обеспечение комплексного развития сельских территорий)</t>
  </si>
  <si>
    <t xml:space="preserve">Региональный проект "Благоустройство сельских территорий (Брянская область)" (Субсидии на реализацию мероприятий по благоустройству сельских территорий)</t>
  </si>
  <si>
    <t xml:space="preserve">Региональный проект "Развитие транспортной инфраструктуры на сельских территориях (Брянская область)" (Субсидии на развитие транспортной инфраструктуры на сельских территориях)</t>
  </si>
  <si>
    <t xml:space="preserve">ГОСУДАРСТВЕННАЯ ПРОГРАММА РОССИЙСКОЙ ФЕДЕРАЦИИ "ИНФОРМАЦИОННОЕ ОБЩЕСТВО"</t>
  </si>
  <si>
    <t xml:space="preserve">Субсидии на поддержку региональных проектов в сфере информационных технологий</t>
  </si>
  <si>
    <t xml:space="preserve">ГОСУДАРСТВЕННАЯ ПРОГРАММА РОССИЙСКОЙ ФЕДЕРАЦИИ "РАЗВИТИЕ ТРАНСПОРТНОЙ СИСТЕМЫ"</t>
  </si>
  <si>
    <t xml:space="preserve">Региональный проект "Региональная и местная дорожная сеть (Брянская область)" (Субсидия на приведение в нормативное состояние автомобильных дорог и искусственных дорожных сооружений)</t>
  </si>
  <si>
    <t xml:space="preserve">Региональный проект "Общесистемные меры развития дорожного хозяйства (Брянская область)" (Межбюджетные трансферты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человек)</t>
  </si>
  <si>
    <t xml:space="preserve">Иные межбюджетные трансферты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</si>
  <si>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 xml:space="preserve">ГОСУДАРСТВЕННАЯ ПРОГРАММА РОССИЙСКОЙ ФЕДЕРАЦИИ "СОДЕЙСТВИЕ ЗАНЯТОСТИ НАСЕЛЕНИЯ"</t>
  </si>
  <si>
    <t xml:space="preserve">1</t>
  </si>
  <si>
    <t xml:space="preserve">Региональный проект «Содействие занятости (Брянская область)» (Иные межбюджетные трансферты на организацию профессионального обучения и дополнительного профессионального образования работников промышленных предприятий)</t>
  </si>
  <si>
    <t xml:space="preserve">Региональный проект "Содействие занятости (Брянская область)" (Иные межбюджетные трансферты на реализацию дополнительных мероприятий, направленных на снижение напряженности на рынке труда субъектов Российской Федерации, по организации временного трудоустройства)</t>
  </si>
  <si>
    <t xml:space="preserve">Региональный проект "Содействие занятости (Брянская область)" (Иные межбюджетные трансферты на реализацию дополнительных мероприятий, направленных на снижение напряженности на рынке труда субъектов Российской Федерации, по организации общественных работ)</t>
  </si>
  <si>
    <t xml:space="preserve">ГОСУДАРСТВЕННАЯ ПРОГРАММА РОССИЙСКОЙ ФЕДЕРАЦИИ "ВОСПРОИЗВОДСТВО И ИСПОЛЬЗОВАНИЕ ПРИРОДНЫХ РЕСУРСОВ"</t>
  </si>
  <si>
    <t xml:space="preserve">Региональный проект «Сохранение уникальных водных объектов (Брянская область)» (Субвенция на улучшение экологического состояния гидрографической сети)</t>
  </si>
  <si>
    <t xml:space="preserve">ГОСУДАРСТВЕННАЯ ПРОГРАММА РОССИЙСКОЙ ФЕДЕРАЦИИ "ОХРАНА ОКРУЖАЮЩЕЙ СРЕДЫ"</t>
  </si>
  <si>
    <t xml:space="preserve">Региональный проект «Чистая страна (Брянская область)» (Субсидии на ликвидацию несанкционированных свалок в границах городов и наиболее опасных объектов накопленного экологического вреда окружающей среде)</t>
  </si>
  <si>
    <t xml:space="preserve">ГОСУДАРСТВЕННАЯ ПРОГРАММА РОССИЙСКОЙ ФЕДЕРАЦИИ "РАЗВИТИЕ ЛЕСНОГО ХОЗЯЙСТВА" </t>
  </si>
  <si>
    <t xml:space="preserve">Региональный проект «Сохранение лесов (Брянская область)»  (Субвенция на увеличение площади лесовосстановления)</t>
  </si>
  <si>
    <t xml:space="preserve">2</t>
  </si>
  <si>
    <t xml:space="preserve">Региональный проект «Сохранение лесов (Брянская область)»  (Субвенция на оснащение специализированных учреждений органов государственной влсти субъектов РФ лесопожарной техникой и оборудованием для проведения комплекса мероприятий по охране лесов от пожаров)</t>
  </si>
  <si>
    <t xml:space="preserve">ГОСУДАРСТВЕННАЯ ПРОГРАММА РОССИЙСКОЙ ФЕДЕРАЦИИ "НАЦИОНАЛЬНАЯ СИСТЕМА ПРОСТРАНСТВЕННЫХ ДАННЫХ"</t>
  </si>
  <si>
    <t xml:space="preserve">Субсидии на проведение комплексных кадастровых работ</t>
  </si>
  <si>
    <t xml:space="preserve">ГОСУДАРСТВЕННАЯ ПРОГРАММА РОССИЙСКОЙ ФЕДЕРАЦИИ "РЕАЛИЗАЦИЯ ГОСУДАРСТВЕННОЙ НАЦИОНАЛЬНОЙ ПОЛИТИКИ"</t>
  </si>
  <si>
    <t xml:space="preserve">Единая субсидия на достижение показателей государственной программы Российской Федерации "Реализация государственной национальной политики"</t>
  </si>
  <si>
    <t xml:space="preserve">ГОСУДАРСТВЕННАЯ ПРОГРАММА РОССИЙСКОЙ ФЕДЕРАЦИИ "ДОСТУПНАЯ СРЕДА"</t>
  </si>
  <si>
    <t xml:space="preserve">Субсидии на реализацию мероприятий субъектов Российской Федерации в сфере реабилитации и абилитации инвалидов (по департаменту социальной политики и занятости населения Брянской области)</t>
  </si>
  <si>
    <t xml:space="preserve">Субсидии на реализацию мероприятий субъектов Российской Федерации в сфере реабилитации и абилитации инвалидов (по департаменту образования и науки Брянской области)</t>
  </si>
  <si>
    <t xml:space="preserve">3</t>
  </si>
  <si>
    <t xml:space="preserve">Субсидии на реализацию мероприятий субъектов Российской Федерации в сфере реабилитации и абилитации инвалидов (по департаменту здравоохранения Брянской области)</t>
  </si>
  <si>
    <t xml:space="preserve">47</t>
  </si>
  <si>
    <t xml:space="preserve">Субсидии на мероприятия государственной программы Российской Федерации "Доступная среда" (по департаменту образования и науки Брянской области)</t>
  </si>
  <si>
    <t xml:space="preserve">Директор департамента экономического развития Брянской области</t>
  </si>
  <si>
    <t xml:space="preserve">М.А. Ерохин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</si>
</sst>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#,##0.0"/>
    <numFmt numFmtId="167" formatCode="0%"/>
    <numFmt numFmtId="168" formatCode="#,##0.00"/>
    <numFmt numFmtId="169" formatCode="@"/>
  </numFmts>
  <fonts count="27">
    <font>
      <sz val="14"/>
      <name val="Times New Roman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 Cyr"/>
      <family val="0"/>
      <charset val="1"/>
    </font>
    <font>
      <b val="true"/>
      <sz val="10"/>
      <color rgb="FF000000"/>
      <name val="Arial Cyr"/>
      <family val="0"/>
      <charset val="1"/>
    </font>
    <font>
      <u val="single"/>
      <sz val="10"/>
      <color rgb="FF0000FF"/>
      <name val="Arial Cyr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0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1"/>
    </font>
    <font>
      <i val="true"/>
      <sz val="10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i val="true"/>
      <sz val="10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sz val="14"/>
      <name val="Times New Roman"/>
      <family val="1"/>
      <charset val="1"/>
    </font>
    <font>
      <b val="true"/>
      <i val="true"/>
      <sz val="12"/>
      <name val="Times New Roman"/>
      <family val="1"/>
      <charset val="1"/>
    </font>
    <font>
      <sz val="12"/>
      <name val="Times New Roman"/>
      <family val="1"/>
      <charset val="1"/>
    </font>
    <font>
      <u val="single"/>
      <sz val="12"/>
      <name val="Times New Roman"/>
      <family val="1"/>
      <charset val="1"/>
    </font>
    <font>
      <i val="true"/>
      <sz val="12"/>
      <name val="Times New Roman"/>
      <family val="1"/>
      <charset val="1"/>
    </font>
    <font>
      <sz val="10"/>
      <name val="Times New Roman"/>
      <family val="1"/>
      <charset val="204"/>
    </font>
    <font>
      <sz val="10"/>
      <color rgb="FFC9211E"/>
      <name val="Times New Roman"/>
      <family val="1"/>
      <charset val="1"/>
    </font>
    <font>
      <sz val="11"/>
      <name val="Times New Roman"/>
      <family val="1"/>
      <charset val="204"/>
    </font>
    <font>
      <sz val="11"/>
      <name val="Times New Roman"/>
      <family val="0"/>
      <charset val="1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FFFFFF"/>
        <bgColor rgb="FFFFFF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medium"/>
      <right style="thin"/>
      <top style="thin"/>
      <bottom style="hair"/>
      <diagonal/>
    </border>
  </borders>
  <cellStyleXfs count="3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1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4" fontId="5" fillId="0" borderId="1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6" fontId="11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7" fontId="12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7" fontId="17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1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6" fontId="19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6" fontId="18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2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2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7" fontId="13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2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5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5" fillId="2" borderId="1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17" fillId="2" borderId="1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3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1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3" fillId="0" borderId="1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7" fontId="14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1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12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8" fontId="11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1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22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1" fillId="0" borderId="1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23" fillId="0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23" fillId="3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1" fillId="0" borderId="1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24" fillId="0" borderId="16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24" fillId="3" borderId="16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2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24" fillId="3" borderId="18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24" fillId="3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23" fillId="0" borderId="18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11" fillId="0" borderId="1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6" fontId="11" fillId="0" borderId="19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12" fillId="0" borderId="19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23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11" fillId="0" borderId="19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9" fontId="11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1" fillId="0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3" fillId="0" borderId="1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1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</cellXfs>
  <cellStyles count="1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xl26" xfId="20"/>
    <cellStyle name="xl32" xfId="21"/>
    <cellStyle name="Гиперссылка 2" xfId="22"/>
    <cellStyle name="Обычный 2" xfId="23"/>
    <cellStyle name="Обычный 2 2" xfId="24"/>
    <cellStyle name="Обычный 2 3" xfId="25"/>
    <cellStyle name="Обычный 3" xfId="26"/>
    <cellStyle name="Обычный 3 2" xfId="27"/>
    <cellStyle name="Обычный 4" xfId="28"/>
    <cellStyle name="Обычный 4 2" xfId="29"/>
    <cellStyle name="Обычный 5" xfId="30"/>
    <cellStyle name="Обычный 6" xfId="3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CCFFCC"/>
    <pageSetUpPr fitToPage="true"/>
  </sheetPr>
  <dimension ref="A1:AMJ168"/>
  <sheetViews>
    <sheetView showFormulas="false" showGridLines="true" showRowColHeaders="true" showZeros="true" rightToLeft="false" tabSelected="true" showOutlineSymbols="true" defaultGridColor="true" view="normal" topLeftCell="A1" colorId="64" zoomScale="64" zoomScaleNormal="64" zoomScalePageLayoutView="100" workbookViewId="0">
      <selection pane="topLeft" activeCell="P1" activeCellId="0" sqref="P1"/>
    </sheetView>
  </sheetViews>
  <sheetFormatPr defaultColWidth="9.1796875" defaultRowHeight="17.35" zeroHeight="false" outlineLevelRow="0" outlineLevelCol="0"/>
  <cols>
    <col collapsed="false" customWidth="true" hidden="false" outlineLevel="0" max="1" min="1" style="1" width="3.82"/>
    <col collapsed="false" customWidth="true" hidden="false" outlineLevel="0" max="2" min="2" style="2" width="27.39"/>
    <col collapsed="false" customWidth="true" hidden="false" outlineLevel="0" max="3" min="3" style="3" width="11.43"/>
    <col collapsed="false" customWidth="true" hidden="false" outlineLevel="0" max="5" min="4" style="3" width="11.82"/>
    <col collapsed="false" customWidth="true" hidden="false" outlineLevel="0" max="6" min="6" style="4" width="7.46"/>
    <col collapsed="false" customWidth="true" hidden="false" outlineLevel="0" max="7" min="7" style="3" width="11.82"/>
    <col collapsed="false" customWidth="true" hidden="false" outlineLevel="0" max="8" min="8" style="3" width="10.18"/>
    <col collapsed="false" customWidth="true" hidden="false" outlineLevel="0" max="9" min="9" style="4" width="7.64"/>
    <col collapsed="false" customWidth="true" hidden="false" outlineLevel="0" max="10" min="10" style="3" width="11.82"/>
    <col collapsed="false" customWidth="true" hidden="false" outlineLevel="0" max="11" min="11" style="3" width="8.45"/>
    <col collapsed="false" customWidth="true" hidden="false" outlineLevel="0" max="12" min="12" style="4" width="10.18"/>
    <col collapsed="false" customWidth="true" hidden="false" outlineLevel="0" max="13" min="13" style="3" width="11.17"/>
    <col collapsed="false" customWidth="true" hidden="false" outlineLevel="0" max="14" min="14" style="3" width="10.18"/>
    <col collapsed="false" customWidth="true" hidden="false" outlineLevel="0" max="15" min="15" style="4" width="5.54"/>
    <col collapsed="false" customWidth="false" hidden="false" outlineLevel="0" max="1006" min="16" style="2" width="9.18"/>
    <col collapsed="false" customWidth="false" hidden="false" outlineLevel="0" max="1016" min="1007" style="5" width="9.18"/>
    <col collapsed="false" customWidth="false" hidden="false" outlineLevel="0" max="1018" min="1017" style="5" width="9.14"/>
  </cols>
  <sheetData>
    <row r="1" customFormat="false" ht="12.8" hidden="false" customHeight="true" outlineLevel="0" collapsed="false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customFormat="false" ht="19.7" hidden="false" customHeight="true" outlineLevel="0" collapsed="false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customFormat="false" ht="19.7" hidden="false" customHeight="true" outlineLevel="0" collapsed="false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/>
    </row>
    <row r="4" s="17" customFormat="true" ht="17.35" hidden="false" customHeight="true" outlineLevel="0" collapsed="false">
      <c r="A4" s="11"/>
      <c r="B4" s="9"/>
      <c r="C4" s="12"/>
      <c r="D4" s="13" t="s">
        <v>1</v>
      </c>
      <c r="E4" s="13"/>
      <c r="F4" s="14"/>
      <c r="G4" s="15" t="s">
        <v>2</v>
      </c>
      <c r="H4" s="15"/>
      <c r="I4" s="15"/>
      <c r="J4" s="16"/>
      <c r="K4" s="16"/>
      <c r="L4" s="10"/>
      <c r="M4" s="16"/>
      <c r="N4" s="16"/>
      <c r="O4" s="10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0"/>
      <c r="AMF4" s="0"/>
      <c r="AMG4" s="0"/>
      <c r="AMH4" s="0"/>
      <c r="AMI4" s="0"/>
      <c r="AMJ4" s="0"/>
    </row>
    <row r="5" customFormat="false" ht="40.75" hidden="false" customHeight="true" outlineLevel="0" collapsed="false">
      <c r="A5" s="18"/>
      <c r="B5" s="9"/>
      <c r="C5" s="12"/>
      <c r="D5" s="19" t="s">
        <v>3</v>
      </c>
      <c r="E5" s="19"/>
      <c r="F5" s="20"/>
      <c r="G5" s="21" t="s">
        <v>4</v>
      </c>
      <c r="H5" s="21"/>
      <c r="I5" s="21"/>
      <c r="J5" s="16"/>
      <c r="K5" s="16"/>
      <c r="L5" s="10"/>
      <c r="M5" s="16"/>
      <c r="N5" s="16"/>
      <c r="O5" s="10"/>
    </row>
    <row r="6" customFormat="false" ht="40.75" hidden="false" customHeight="true" outlineLevel="0" collapsed="false">
      <c r="A6" s="18"/>
      <c r="B6" s="9"/>
      <c r="C6" s="2"/>
      <c r="D6" s="2"/>
      <c r="E6" s="2"/>
      <c r="F6" s="20"/>
      <c r="G6" s="2"/>
      <c r="H6" s="2"/>
      <c r="I6" s="2"/>
      <c r="J6" s="2"/>
      <c r="K6" s="2"/>
      <c r="L6" s="10"/>
      <c r="M6" s="2"/>
      <c r="N6" s="2"/>
      <c r="O6" s="10"/>
    </row>
    <row r="7" customFormat="false" ht="17.35" hidden="false" customHeight="false" outlineLevel="0" collapsed="false">
      <c r="L7" s="22"/>
      <c r="O7" s="23" t="s">
        <v>5</v>
      </c>
    </row>
    <row r="8" customFormat="false" ht="14.8" hidden="false" customHeight="true" outlineLevel="0" collapsed="false">
      <c r="A8" s="24" t="s">
        <v>6</v>
      </c>
      <c r="B8" s="24" t="s">
        <v>7</v>
      </c>
      <c r="C8" s="24" t="s">
        <v>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customFormat="false" ht="27.8" hidden="false" customHeight="true" outlineLevel="0" collapsed="false">
      <c r="A9" s="24"/>
      <c r="B9" s="24"/>
      <c r="C9" s="24" t="s">
        <v>9</v>
      </c>
      <c r="D9" s="24"/>
      <c r="E9" s="24"/>
      <c r="F9" s="24"/>
      <c r="G9" s="24" t="s">
        <v>10</v>
      </c>
      <c r="H9" s="24"/>
      <c r="I9" s="24"/>
      <c r="J9" s="24" t="s">
        <v>11</v>
      </c>
      <c r="K9" s="24"/>
      <c r="L9" s="24"/>
      <c r="M9" s="24" t="s">
        <v>12</v>
      </c>
      <c r="N9" s="24"/>
      <c r="O9" s="24"/>
    </row>
    <row r="10" customFormat="false" ht="46.25" hidden="false" customHeight="false" outlineLevel="0" collapsed="false">
      <c r="A10" s="24"/>
      <c r="B10" s="24"/>
      <c r="C10" s="25" t="s">
        <v>13</v>
      </c>
      <c r="D10" s="26" t="s">
        <v>14</v>
      </c>
      <c r="E10" s="27" t="s">
        <v>15</v>
      </c>
      <c r="F10" s="28" t="s">
        <v>16</v>
      </c>
      <c r="G10" s="25" t="s">
        <v>17</v>
      </c>
      <c r="H10" s="27" t="s">
        <v>15</v>
      </c>
      <c r="I10" s="28" t="s">
        <v>18</v>
      </c>
      <c r="J10" s="25" t="s">
        <v>13</v>
      </c>
      <c r="K10" s="27" t="s">
        <v>15</v>
      </c>
      <c r="L10" s="28" t="s">
        <v>18</v>
      </c>
      <c r="M10" s="25" t="s">
        <v>13</v>
      </c>
      <c r="N10" s="27" t="s">
        <v>15</v>
      </c>
      <c r="O10" s="28" t="s">
        <v>18</v>
      </c>
    </row>
    <row r="11" s="35" customFormat="true" ht="17.35" hidden="false" customHeight="false" outlineLevel="0" collapsed="false">
      <c r="A11" s="29" t="n">
        <v>1</v>
      </c>
      <c r="B11" s="30" t="n">
        <v>4</v>
      </c>
      <c r="C11" s="31" t="n">
        <v>8</v>
      </c>
      <c r="D11" s="32" t="n">
        <v>9</v>
      </c>
      <c r="E11" s="33" t="n">
        <v>10</v>
      </c>
      <c r="F11" s="34" t="n">
        <v>11</v>
      </c>
      <c r="G11" s="31" t="n">
        <v>12</v>
      </c>
      <c r="H11" s="33" t="n">
        <v>13</v>
      </c>
      <c r="I11" s="34" t="n">
        <v>14</v>
      </c>
      <c r="J11" s="31" t="n">
        <v>15</v>
      </c>
      <c r="K11" s="33" t="n">
        <v>16</v>
      </c>
      <c r="L11" s="34" t="n">
        <v>17</v>
      </c>
      <c r="M11" s="31" t="n">
        <v>18</v>
      </c>
      <c r="N11" s="33" t="n">
        <v>19</v>
      </c>
      <c r="O11" s="34" t="n">
        <v>20</v>
      </c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0"/>
      <c r="AMF11" s="0"/>
      <c r="AMG11" s="0"/>
      <c r="AMH11" s="0"/>
      <c r="AMI11" s="0"/>
      <c r="AMJ11" s="0"/>
    </row>
    <row r="12" customFormat="false" ht="25.25" hidden="false" customHeight="true" outlineLevel="0" collapsed="false">
      <c r="A12" s="36"/>
      <c r="B12" s="37" t="s">
        <v>19</v>
      </c>
      <c r="C12" s="38" t="n">
        <f aca="false">C13+C39+C53+C59+C61+C69+C71+C85+C90+C96+C104+C107+C113+C115+C119+C123+C127+C130+C132+C134+C125</f>
        <v>22185911.376249</v>
      </c>
      <c r="D12" s="38" t="n">
        <f aca="false">D13+D39+D53+D59+D61+D69+D71+D85+D90+D96+D104+D107+D113+D115+D119+D123+D127+D130+D132+D134+D125</f>
        <v>14249591.97659</v>
      </c>
      <c r="E12" s="38" t="n">
        <f aca="false">E13+E39+E53+E59+E61+E69+E71+E85+E90+E96+E104+E107+E113+E115+E119+E123+E127+E130+E132+E134+E125</f>
        <v>14206503.88015</v>
      </c>
      <c r="F12" s="39" t="n">
        <f aca="false">E12/D12</f>
        <v>0.996976187352537</v>
      </c>
      <c r="G12" s="38" t="n">
        <f aca="false">G13+G39+G53+G59+G61+G69+G71+G85+G90+G96+G104+G107+G113+G115+G119+G123+G127+G130+G132+G134+G125</f>
        <v>4569652.14021</v>
      </c>
      <c r="H12" s="38" t="n">
        <f aca="false">H13+H39+H53+H59+H61+H69+H71+H85+H90+H96+H104+H107+H113+H115+H119+H123+H127+H130+H132+H134+H125</f>
        <v>1849653.69412</v>
      </c>
      <c r="I12" s="39" t="n">
        <f aca="false">H12/G12</f>
        <v>0.40476903654093</v>
      </c>
      <c r="J12" s="38" t="n">
        <f aca="false">J13+J39+J53+J59+J61+J69+J71+J85+J90+J96+J104+J107+J113+J115+J119+J123+J127+J130+J132+J134+J125</f>
        <v>105233.379</v>
      </c>
      <c r="K12" s="38" t="n">
        <f aca="false">K13+K39+K53+K59+K61+K69+K71+K85+K90+K96+K104+K107+K113+K115+K119+K123+K127+K130+K132+K134+K125</f>
        <v>61431.10754</v>
      </c>
      <c r="L12" s="39" t="n">
        <f aca="false">K12/J12</f>
        <v>0.583760667230879</v>
      </c>
      <c r="M12" s="38" t="n">
        <f aca="false">M13+M39+M53+M59+M61+M69+M71+M85+M90+M96+M104+M107+M113+M115+M119+M123+M127+M130+M132+M134+M125</f>
        <v>9005.84309</v>
      </c>
      <c r="N12" s="38" t="n">
        <f aca="false">N13+N39+N53+N59+N61+N69+N71+N85+N90+N96+N104+N107+N113+N115+N119+N123+N127+N130+N132+N134+N125</f>
        <v>7521.63667</v>
      </c>
      <c r="O12" s="39" t="n">
        <f aca="false">N12/M12</f>
        <v>0.835195172160167</v>
      </c>
    </row>
    <row r="13" s="44" customFormat="true" ht="40.8" hidden="false" customHeight="true" outlineLevel="0" collapsed="false">
      <c r="A13" s="40" t="n">
        <v>1</v>
      </c>
      <c r="B13" s="41" t="s">
        <v>20</v>
      </c>
      <c r="C13" s="42" t="n">
        <f aca="false">C14+C15+C16+C17+C18+C19+C20+C21+C22+C23+C24+C25+C26+C27+C28+C29+C30+C31+C32+C33+C34+C35+C36+C37+C38</f>
        <v>2834995.1</v>
      </c>
      <c r="D13" s="42" t="n">
        <f aca="false">D14+D15+D16+D17+D18+D19+D20+D21+D22+D23+D24+D25+D26+D27+D28+D29+D30+D31+D32+D33+D34+D35+D36+D37+D38</f>
        <v>1378504.1856</v>
      </c>
      <c r="E13" s="42" t="n">
        <f aca="false">E14+E15+E16+E17+E18+E19+E20+E21+E22+E23+E24+E25+E26+E27+E28+E29+E30+E31+E32+E33+E34+E35+E36+E37+E38</f>
        <v>1373237.87247</v>
      </c>
      <c r="F13" s="43" t="n">
        <f aca="false">E13/D13</f>
        <v>0.996179690141668</v>
      </c>
      <c r="G13" s="42" t="n">
        <f aca="false">G14+G15+G16+G17+G18+G19+G20+G21+G22+G23+G24+G25+G26+G27+G28+G29+G30+G31+G32+G33+G34+G35+G36+G37+G38</f>
        <v>577060.46044</v>
      </c>
      <c r="H13" s="42" t="n">
        <f aca="false">H14+H15+H16+H17+H18+H19+H20+H21+H22+H23+H24+H25+H26+H27+H28+H29+H30+H31+H32+H33+H34+H35+H36+H37+H38</f>
        <v>214026.61753</v>
      </c>
      <c r="I13" s="43" t="n">
        <f aca="false">H13/G13</f>
        <v>0.370891149545765</v>
      </c>
      <c r="J13" s="42" t="n">
        <f aca="false">J14+J15+J16+J17+J18+J19+J20+J21+J22+J23+J24+J25+J26+J27+J28+J29+J30+J31+J32+J33+J34+J35+J36+J37+J38</f>
        <v>0</v>
      </c>
      <c r="K13" s="42" t="n">
        <f aca="false">K14+K15+K16+K17+K18+K19+K20+K21+K22+K23+K24+K25+K26+K27+K28+K29+K30+K31+K32+K33+K34+K35+K36+K37+K38</f>
        <v>0</v>
      </c>
      <c r="L13" s="43" t="n">
        <v>0</v>
      </c>
      <c r="M13" s="42" t="n">
        <f aca="false">M14+M15+M16+M17+M18+M19+M20+M21+M22+M23+M24+M25+M26+M27+M28+M29+M30+M31+M32+M33+M34+M35+M36+M37+M38</f>
        <v>0</v>
      </c>
      <c r="N13" s="42" t="n">
        <f aca="false">N14+N15+N16+N17+N18+N19+N20+N21+N22+N23+N24+N25+N26+N27+N28+N29+N30+N31+N32+N33+N34+N35+N36+N37+N38</f>
        <v>0</v>
      </c>
      <c r="O13" s="43" t="n">
        <v>0</v>
      </c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0"/>
      <c r="AMF13" s="0"/>
      <c r="AMG13" s="0"/>
      <c r="AMH13" s="0"/>
      <c r="AMI13" s="0"/>
      <c r="AMJ13" s="0"/>
    </row>
    <row r="14" s="44" customFormat="true" ht="111.9" hidden="false" customHeight="true" outlineLevel="0" collapsed="false">
      <c r="A14" s="45" t="n">
        <v>1</v>
      </c>
      <c r="B14" s="46" t="s">
        <v>21</v>
      </c>
      <c r="C14" s="47" t="n">
        <v>107947</v>
      </c>
      <c r="D14" s="47" t="n">
        <v>107947</v>
      </c>
      <c r="E14" s="47" t="n">
        <v>107947</v>
      </c>
      <c r="F14" s="48" t="n">
        <f aca="false">E14/D14</f>
        <v>1</v>
      </c>
      <c r="G14" s="47" t="n">
        <v>1090.374</v>
      </c>
      <c r="H14" s="47" t="n">
        <v>1090.37</v>
      </c>
      <c r="I14" s="48" t="n">
        <f aca="false">H14/G14</f>
        <v>0.999996331533954</v>
      </c>
      <c r="J14" s="47" t="n">
        <v>0</v>
      </c>
      <c r="K14" s="47" t="n">
        <v>0</v>
      </c>
      <c r="L14" s="48" t="n">
        <v>0</v>
      </c>
      <c r="M14" s="47" t="n">
        <v>0</v>
      </c>
      <c r="N14" s="47" t="n">
        <v>0</v>
      </c>
      <c r="O14" s="48" t="n">
        <v>0</v>
      </c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0"/>
      <c r="AMF14" s="0"/>
      <c r="AMG14" s="0"/>
      <c r="AMH14" s="0"/>
      <c r="AMI14" s="0"/>
      <c r="AMJ14" s="0"/>
    </row>
    <row r="15" s="44" customFormat="true" ht="90.95" hidden="false" customHeight="true" outlineLevel="0" collapsed="false">
      <c r="A15" s="45" t="n">
        <v>2</v>
      </c>
      <c r="B15" s="46" t="s">
        <v>22</v>
      </c>
      <c r="C15" s="47" t="n">
        <v>84745.3</v>
      </c>
      <c r="D15" s="47" t="n">
        <v>83048.17</v>
      </c>
      <c r="E15" s="47" t="n">
        <v>83048.17</v>
      </c>
      <c r="F15" s="48" t="n">
        <f aca="false">E15/D15</f>
        <v>1</v>
      </c>
      <c r="G15" s="47" t="n">
        <v>0</v>
      </c>
      <c r="H15" s="47" t="n">
        <v>0</v>
      </c>
      <c r="I15" s="48" t="n">
        <v>0</v>
      </c>
      <c r="J15" s="47" t="n">
        <v>0</v>
      </c>
      <c r="K15" s="47" t="n">
        <v>0</v>
      </c>
      <c r="L15" s="48" t="n">
        <v>0</v>
      </c>
      <c r="M15" s="47" t="n">
        <v>0</v>
      </c>
      <c r="N15" s="47" t="n">
        <v>0</v>
      </c>
      <c r="O15" s="48" t="n">
        <v>0</v>
      </c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0"/>
      <c r="AMF15" s="0"/>
      <c r="AMG15" s="0"/>
      <c r="AMH15" s="0"/>
      <c r="AMI15" s="0"/>
      <c r="AMJ15" s="0"/>
    </row>
    <row r="16" s="44" customFormat="true" ht="102.6" hidden="false" customHeight="true" outlineLevel="0" collapsed="false">
      <c r="A16" s="45" t="n">
        <v>3</v>
      </c>
      <c r="B16" s="46" t="s">
        <v>23</v>
      </c>
      <c r="C16" s="47" t="n">
        <v>62899.6</v>
      </c>
      <c r="D16" s="47" t="n">
        <v>61921.27</v>
      </c>
      <c r="E16" s="47" t="n">
        <v>60989.27</v>
      </c>
      <c r="F16" s="48" t="n">
        <f aca="false">E16/D16</f>
        <v>0.984948629122109</v>
      </c>
      <c r="G16" s="47" t="n">
        <v>0</v>
      </c>
      <c r="H16" s="47" t="n">
        <v>0</v>
      </c>
      <c r="I16" s="48" t="n">
        <v>0</v>
      </c>
      <c r="J16" s="47" t="n">
        <v>0</v>
      </c>
      <c r="K16" s="47" t="n">
        <v>0</v>
      </c>
      <c r="L16" s="48" t="n">
        <v>0</v>
      </c>
      <c r="M16" s="47" t="n">
        <v>0</v>
      </c>
      <c r="N16" s="47" t="n">
        <v>0</v>
      </c>
      <c r="O16" s="48" t="n">
        <v>0</v>
      </c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0"/>
      <c r="AMF16" s="0"/>
      <c r="AMG16" s="0"/>
      <c r="AMH16" s="0"/>
      <c r="AMI16" s="0"/>
      <c r="AMJ16" s="0"/>
    </row>
    <row r="17" customFormat="false" ht="99.1" hidden="false" customHeight="true" outlineLevel="0" collapsed="false">
      <c r="A17" s="45" t="n">
        <v>4</v>
      </c>
      <c r="B17" s="46" t="s">
        <v>24</v>
      </c>
      <c r="C17" s="47" t="n">
        <v>1136977.7</v>
      </c>
      <c r="D17" s="47" t="n">
        <v>216650.49</v>
      </c>
      <c r="E17" s="47" t="n">
        <v>216650.49</v>
      </c>
      <c r="F17" s="48" t="n">
        <f aca="false">E17/D17</f>
        <v>1</v>
      </c>
      <c r="G17" s="47" t="n">
        <v>430033.74701</v>
      </c>
      <c r="H17" s="47" t="n">
        <v>81942.7</v>
      </c>
      <c r="I17" s="48" t="n">
        <f aca="false">H17/G17</f>
        <v>0.190549464012401</v>
      </c>
      <c r="J17" s="47" t="n">
        <v>0</v>
      </c>
      <c r="K17" s="47" t="n">
        <v>0</v>
      </c>
      <c r="L17" s="48" t="n">
        <v>0</v>
      </c>
      <c r="M17" s="47" t="n">
        <v>0</v>
      </c>
      <c r="N17" s="47" t="n">
        <v>0</v>
      </c>
      <c r="O17" s="48" t="n">
        <v>0</v>
      </c>
    </row>
    <row r="18" customFormat="false" ht="151.55" hidden="false" customHeight="true" outlineLevel="0" collapsed="false">
      <c r="A18" s="45" t="n">
        <v>5</v>
      </c>
      <c r="B18" s="46" t="s">
        <v>25</v>
      </c>
      <c r="C18" s="47" t="n">
        <v>54913</v>
      </c>
      <c r="D18" s="47" t="n">
        <v>54913</v>
      </c>
      <c r="E18" s="47" t="n">
        <v>54913</v>
      </c>
      <c r="F18" s="48" t="n">
        <f aca="false">E18/D18</f>
        <v>1</v>
      </c>
      <c r="G18" s="47" t="n">
        <v>554.700000000004</v>
      </c>
      <c r="H18" s="47" t="n">
        <v>554.7</v>
      </c>
      <c r="I18" s="48" t="n">
        <f aca="false">H18/G18</f>
        <v>0.999999999999993</v>
      </c>
      <c r="J18" s="47" t="n">
        <v>0</v>
      </c>
      <c r="K18" s="47" t="n">
        <v>0</v>
      </c>
      <c r="L18" s="48" t="n">
        <v>0</v>
      </c>
      <c r="M18" s="47" t="n">
        <v>0</v>
      </c>
      <c r="N18" s="47" t="n">
        <v>0</v>
      </c>
      <c r="O18" s="48" t="n">
        <v>0</v>
      </c>
    </row>
    <row r="19" customFormat="false" ht="68.65" hidden="false" customHeight="false" outlineLevel="0" collapsed="false">
      <c r="A19" s="45" t="n">
        <v>6</v>
      </c>
      <c r="B19" s="46" t="s">
        <v>26</v>
      </c>
      <c r="C19" s="47" t="n">
        <v>757626.5</v>
      </c>
      <c r="D19" s="47" t="n">
        <v>328253.12</v>
      </c>
      <c r="E19" s="47" t="n">
        <v>328253.12</v>
      </c>
      <c r="F19" s="48" t="n">
        <f aca="false">E19/D19</f>
        <v>1</v>
      </c>
      <c r="G19" s="47" t="n">
        <v>17438.97543</v>
      </c>
      <c r="H19" s="47" t="n">
        <v>7554.82</v>
      </c>
      <c r="I19" s="48" t="n">
        <f aca="false">H19/G19</f>
        <v>0.433214670800187</v>
      </c>
      <c r="J19" s="47" t="n">
        <v>0</v>
      </c>
      <c r="K19" s="47" t="n">
        <v>0</v>
      </c>
      <c r="L19" s="48" t="n">
        <v>0</v>
      </c>
      <c r="M19" s="47" t="n">
        <v>0</v>
      </c>
      <c r="N19" s="47" t="n">
        <v>0</v>
      </c>
      <c r="O19" s="48" t="n">
        <v>0</v>
      </c>
    </row>
    <row r="20" customFormat="false" ht="147" hidden="false" customHeight="false" outlineLevel="0" collapsed="false">
      <c r="A20" s="45" t="n">
        <v>7</v>
      </c>
      <c r="B20" s="46" t="s">
        <v>27</v>
      </c>
      <c r="C20" s="47" t="n">
        <v>47139.64</v>
      </c>
      <c r="D20" s="47" t="n">
        <v>47139.64</v>
      </c>
      <c r="E20" s="47" t="n">
        <v>46927.62</v>
      </c>
      <c r="F20" s="48" t="n">
        <f aca="false">E20/D20</f>
        <v>0.995502299126595</v>
      </c>
      <c r="G20" s="47" t="n">
        <v>1109.03</v>
      </c>
      <c r="H20" s="47" t="n">
        <v>1104.24</v>
      </c>
      <c r="I20" s="48" t="n">
        <f aca="false">H20/G20</f>
        <v>0.995680910345076</v>
      </c>
      <c r="J20" s="47" t="n">
        <v>0</v>
      </c>
      <c r="K20" s="47" t="n">
        <v>0</v>
      </c>
      <c r="L20" s="48" t="n">
        <v>0</v>
      </c>
      <c r="M20" s="47" t="n">
        <v>0</v>
      </c>
      <c r="N20" s="47" t="n">
        <v>0</v>
      </c>
      <c r="O20" s="48" t="n">
        <v>0</v>
      </c>
    </row>
    <row r="21" customFormat="false" ht="250.65" hidden="false" customHeight="true" outlineLevel="0" collapsed="false">
      <c r="A21" s="45" t="n">
        <v>8</v>
      </c>
      <c r="B21" s="46" t="s">
        <v>28</v>
      </c>
      <c r="C21" s="47" t="n">
        <v>15855.88</v>
      </c>
      <c r="D21" s="47" t="n">
        <v>15855.88247</v>
      </c>
      <c r="E21" s="47" t="n">
        <v>15855.88247</v>
      </c>
      <c r="F21" s="48" t="n">
        <f aca="false">E21/D21</f>
        <v>1</v>
      </c>
      <c r="G21" s="47" t="n">
        <f aca="false">16221.3-C21</f>
        <v>365.42</v>
      </c>
      <c r="H21" s="47" t="n">
        <v>365.41753</v>
      </c>
      <c r="I21" s="48" t="n">
        <f aca="false">H21/G21</f>
        <v>0.999993240654589</v>
      </c>
      <c r="J21" s="47" t="n">
        <v>0</v>
      </c>
      <c r="K21" s="47" t="n">
        <v>0</v>
      </c>
      <c r="L21" s="48" t="n">
        <v>0</v>
      </c>
      <c r="M21" s="47" t="n">
        <v>0</v>
      </c>
      <c r="N21" s="47" t="n">
        <v>0</v>
      </c>
      <c r="O21" s="48" t="n">
        <v>0</v>
      </c>
    </row>
    <row r="22" customFormat="false" ht="165.55" hidden="false" customHeight="true" outlineLevel="0" collapsed="false">
      <c r="A22" s="45" t="n">
        <v>9</v>
      </c>
      <c r="B22" s="46" t="s">
        <v>29</v>
      </c>
      <c r="C22" s="47" t="n">
        <v>208281.08</v>
      </c>
      <c r="D22" s="47" t="n">
        <v>147629.44313</v>
      </c>
      <c r="E22" s="47" t="n">
        <v>143507.15</v>
      </c>
      <c r="F22" s="48" t="n">
        <f aca="false">E22/D22</f>
        <v>0.972076754862714</v>
      </c>
      <c r="G22" s="47" t="n">
        <v>4792.96</v>
      </c>
      <c r="H22" s="47" t="n">
        <v>3302.38</v>
      </c>
      <c r="I22" s="48" t="n">
        <f aca="false">H22/G22</f>
        <v>0.68900637601816</v>
      </c>
      <c r="J22" s="47" t="n">
        <v>0</v>
      </c>
      <c r="K22" s="47" t="n">
        <v>0</v>
      </c>
      <c r="L22" s="48" t="n">
        <v>0</v>
      </c>
      <c r="M22" s="47" t="n">
        <v>0</v>
      </c>
      <c r="N22" s="47" t="n">
        <v>0</v>
      </c>
      <c r="O22" s="48" t="n">
        <v>0</v>
      </c>
    </row>
    <row r="23" customFormat="false" ht="116.6" hidden="false" customHeight="true" outlineLevel="0" collapsed="false">
      <c r="A23" s="45" t="n">
        <v>10</v>
      </c>
      <c r="B23" s="46" t="s">
        <v>30</v>
      </c>
      <c r="C23" s="47" t="n">
        <v>148.2</v>
      </c>
      <c r="D23" s="47" t="n">
        <v>148.19</v>
      </c>
      <c r="E23" s="47" t="n">
        <v>148.19</v>
      </c>
      <c r="F23" s="48" t="n">
        <f aca="false">E23/D23</f>
        <v>1</v>
      </c>
      <c r="G23" s="47" t="n">
        <v>0</v>
      </c>
      <c r="H23" s="47" t="n">
        <v>0</v>
      </c>
      <c r="I23" s="48" t="n">
        <v>0</v>
      </c>
      <c r="J23" s="47" t="n">
        <v>0</v>
      </c>
      <c r="K23" s="47" t="n">
        <v>0</v>
      </c>
      <c r="L23" s="48" t="n">
        <v>0</v>
      </c>
      <c r="M23" s="47" t="n">
        <v>0</v>
      </c>
      <c r="N23" s="47" t="n">
        <v>0</v>
      </c>
      <c r="O23" s="48" t="n">
        <v>0</v>
      </c>
    </row>
    <row r="24" customFormat="false" ht="125.9" hidden="false" customHeight="true" outlineLevel="0" collapsed="false">
      <c r="A24" s="45" t="n">
        <v>11</v>
      </c>
      <c r="B24" s="46" t="s">
        <v>31</v>
      </c>
      <c r="C24" s="47" t="n">
        <v>8475.2</v>
      </c>
      <c r="D24" s="47" t="n">
        <v>0</v>
      </c>
      <c r="E24" s="47" t="n">
        <v>0</v>
      </c>
      <c r="F24" s="48" t="n">
        <v>0</v>
      </c>
      <c r="G24" s="47" t="n">
        <v>85.6</v>
      </c>
      <c r="H24" s="47" t="n">
        <v>0</v>
      </c>
      <c r="I24" s="48" t="n">
        <v>0</v>
      </c>
      <c r="J24" s="47" t="n">
        <v>0</v>
      </c>
      <c r="K24" s="47" t="n">
        <v>0</v>
      </c>
      <c r="L24" s="48" t="n">
        <v>0</v>
      </c>
      <c r="M24" s="47" t="n">
        <v>0</v>
      </c>
      <c r="N24" s="47" t="n">
        <v>0</v>
      </c>
      <c r="O24" s="48" t="n">
        <v>0</v>
      </c>
    </row>
    <row r="25" customFormat="false" ht="132.9" hidden="false" customHeight="true" outlineLevel="0" collapsed="false">
      <c r="A25" s="45" t="n">
        <v>12</v>
      </c>
      <c r="B25" s="46" t="s">
        <v>32</v>
      </c>
      <c r="C25" s="47" t="n">
        <v>37068.5</v>
      </c>
      <c r="D25" s="47" t="n">
        <v>19003.47</v>
      </c>
      <c r="E25" s="47" t="n">
        <v>19003.47</v>
      </c>
      <c r="F25" s="48" t="n">
        <f aca="false">E25/D25</f>
        <v>1</v>
      </c>
      <c r="G25" s="47" t="n">
        <v>2431.5</v>
      </c>
      <c r="H25" s="47" t="n">
        <v>1246.53</v>
      </c>
      <c r="I25" s="48" t="n">
        <f aca="false">H25/G25</f>
        <v>0.512658852560148</v>
      </c>
      <c r="J25" s="47" t="n">
        <v>0</v>
      </c>
      <c r="K25" s="47" t="n">
        <v>0</v>
      </c>
      <c r="L25" s="48" t="n">
        <v>0</v>
      </c>
      <c r="M25" s="47" t="n">
        <v>0</v>
      </c>
      <c r="N25" s="47" t="n">
        <v>0</v>
      </c>
      <c r="O25" s="48" t="n">
        <v>0</v>
      </c>
    </row>
    <row r="26" customFormat="false" ht="207.15" hidden="false" customHeight="true" outlineLevel="0" collapsed="false">
      <c r="A26" s="45" t="n">
        <v>13</v>
      </c>
      <c r="B26" s="46" t="s">
        <v>33</v>
      </c>
      <c r="C26" s="47" t="n">
        <v>11496.2</v>
      </c>
      <c r="D26" s="47" t="n">
        <v>5522.21</v>
      </c>
      <c r="E26" s="47" t="n">
        <v>5522.21</v>
      </c>
      <c r="F26" s="48" t="n">
        <f aca="false">E26/D26</f>
        <v>1</v>
      </c>
      <c r="G26" s="47" t="n">
        <f aca="false">12230-C26</f>
        <v>733.799999999999</v>
      </c>
      <c r="H26" s="47" t="n">
        <v>352.48</v>
      </c>
      <c r="I26" s="48" t="n">
        <f aca="false">H26/G26</f>
        <v>0.480348868901609</v>
      </c>
      <c r="J26" s="47" t="n">
        <v>0</v>
      </c>
      <c r="K26" s="47" t="n">
        <v>0</v>
      </c>
      <c r="L26" s="48" t="n">
        <v>0</v>
      </c>
      <c r="M26" s="47" t="n">
        <v>0</v>
      </c>
      <c r="N26" s="47" t="n">
        <v>0</v>
      </c>
      <c r="O26" s="48" t="n">
        <v>0</v>
      </c>
    </row>
    <row r="27" customFormat="false" ht="104.7" hidden="false" customHeight="true" outlineLevel="0" collapsed="false">
      <c r="A27" s="45" t="n">
        <v>14</v>
      </c>
      <c r="B27" s="46" t="s">
        <v>34</v>
      </c>
      <c r="C27" s="47" t="n">
        <v>15105.8</v>
      </c>
      <c r="D27" s="47" t="n">
        <v>11130.95</v>
      </c>
      <c r="E27" s="47" t="n">
        <v>11130.95</v>
      </c>
      <c r="F27" s="48" t="n">
        <f aca="false">E27/D27</f>
        <v>1</v>
      </c>
      <c r="G27" s="47" t="n">
        <v>964.2</v>
      </c>
      <c r="H27" s="47" t="n">
        <v>710.49</v>
      </c>
      <c r="I27" s="48" t="n">
        <f aca="false">H27/G27</f>
        <v>0.736869943995022</v>
      </c>
      <c r="J27" s="47" t="n">
        <v>0</v>
      </c>
      <c r="K27" s="47" t="n">
        <v>0</v>
      </c>
      <c r="L27" s="48" t="n">
        <v>0</v>
      </c>
      <c r="M27" s="47" t="n">
        <v>0</v>
      </c>
      <c r="N27" s="47" t="n">
        <v>0</v>
      </c>
      <c r="O27" s="48" t="n">
        <v>0</v>
      </c>
    </row>
    <row r="28" customFormat="false" ht="94.65" hidden="false" customHeight="true" outlineLevel="0" collapsed="false">
      <c r="A28" s="45" t="n">
        <v>15</v>
      </c>
      <c r="B28" s="46" t="s">
        <v>35</v>
      </c>
      <c r="C28" s="47" t="n">
        <v>13650</v>
      </c>
      <c r="D28" s="47" t="n">
        <v>11787.43</v>
      </c>
      <c r="E28" s="47" t="n">
        <v>11787.43</v>
      </c>
      <c r="F28" s="48" t="n">
        <f aca="false">E28/D28</f>
        <v>1</v>
      </c>
      <c r="G28" s="47" t="n">
        <v>871.300000000001</v>
      </c>
      <c r="H28" s="47" t="n">
        <v>752.41</v>
      </c>
      <c r="I28" s="48" t="n">
        <f aca="false">H28/G28</f>
        <v>0.863548720302994</v>
      </c>
      <c r="J28" s="47" t="n">
        <v>0</v>
      </c>
      <c r="K28" s="47" t="n">
        <v>0</v>
      </c>
      <c r="L28" s="48" t="n">
        <v>0</v>
      </c>
      <c r="M28" s="47" t="n">
        <v>0</v>
      </c>
      <c r="N28" s="47" t="n">
        <v>0</v>
      </c>
      <c r="O28" s="48" t="n">
        <v>0</v>
      </c>
    </row>
    <row r="29" customFormat="false" ht="153.7" hidden="false" customHeight="true" outlineLevel="0" collapsed="false">
      <c r="A29" s="45" t="n">
        <v>16</v>
      </c>
      <c r="B29" s="46" t="s">
        <v>36</v>
      </c>
      <c r="C29" s="47" t="n">
        <v>6204</v>
      </c>
      <c r="D29" s="47" t="n">
        <v>4978.24</v>
      </c>
      <c r="E29" s="47" t="n">
        <v>4978.24</v>
      </c>
      <c r="F29" s="48" t="n">
        <f aca="false">E29/D29</f>
        <v>1</v>
      </c>
      <c r="G29" s="47" t="n">
        <v>396</v>
      </c>
      <c r="H29" s="47" t="n">
        <v>317.76</v>
      </c>
      <c r="I29" s="48" t="n">
        <f aca="false">H29/G29</f>
        <v>0.802424242424242</v>
      </c>
      <c r="J29" s="47" t="n">
        <v>0</v>
      </c>
      <c r="K29" s="47" t="n">
        <v>0</v>
      </c>
      <c r="L29" s="48" t="n">
        <v>0</v>
      </c>
      <c r="M29" s="47" t="n">
        <v>0</v>
      </c>
      <c r="N29" s="47" t="n">
        <v>0</v>
      </c>
      <c r="O29" s="48" t="n">
        <v>0</v>
      </c>
    </row>
    <row r="30" customFormat="false" ht="106.9" hidden="false" customHeight="true" outlineLevel="0" collapsed="false">
      <c r="A30" s="45" t="n">
        <v>17</v>
      </c>
      <c r="B30" s="46" t="s">
        <v>37</v>
      </c>
      <c r="C30" s="47" t="n">
        <v>8290.4</v>
      </c>
      <c r="D30" s="47" t="n">
        <v>8290.4</v>
      </c>
      <c r="E30" s="47" t="n">
        <v>8290.4</v>
      </c>
      <c r="F30" s="48" t="n">
        <f aca="false">E30/D30</f>
        <v>1</v>
      </c>
      <c r="G30" s="47" t="n">
        <v>9523.2</v>
      </c>
      <c r="H30" s="47" t="n">
        <v>9523.2</v>
      </c>
      <c r="I30" s="48" t="n">
        <f aca="false">H30/G30</f>
        <v>1</v>
      </c>
      <c r="J30" s="47" t="n">
        <v>0</v>
      </c>
      <c r="K30" s="47" t="n">
        <v>0</v>
      </c>
      <c r="L30" s="48" t="n">
        <v>0</v>
      </c>
      <c r="M30" s="47" t="n">
        <v>0</v>
      </c>
      <c r="N30" s="47" t="n">
        <v>0</v>
      </c>
      <c r="O30" s="48" t="n">
        <v>0</v>
      </c>
    </row>
    <row r="31" customFormat="false" ht="159.25" hidden="false" customHeight="true" outlineLevel="0" collapsed="false">
      <c r="A31" s="45" t="n">
        <v>18</v>
      </c>
      <c r="B31" s="46" t="s">
        <v>38</v>
      </c>
      <c r="C31" s="47" t="n">
        <v>4427.4</v>
      </c>
      <c r="D31" s="47" t="n">
        <v>4427.4</v>
      </c>
      <c r="E31" s="47" t="n">
        <v>4427.4</v>
      </c>
      <c r="F31" s="48" t="n">
        <f aca="false">E31/D31</f>
        <v>1</v>
      </c>
      <c r="G31" s="47" t="n">
        <v>19492.2</v>
      </c>
      <c r="H31" s="47" t="n">
        <v>19492.2</v>
      </c>
      <c r="I31" s="48" t="n">
        <f aca="false">H31/G31</f>
        <v>1</v>
      </c>
      <c r="J31" s="47" t="n">
        <v>0</v>
      </c>
      <c r="K31" s="47" t="n">
        <v>0</v>
      </c>
      <c r="L31" s="48" t="n">
        <v>0</v>
      </c>
      <c r="M31" s="47" t="n">
        <v>0</v>
      </c>
      <c r="N31" s="47" t="n">
        <v>0</v>
      </c>
      <c r="O31" s="48" t="n">
        <v>0</v>
      </c>
    </row>
    <row r="32" customFormat="false" ht="110.25" hidden="false" customHeight="true" outlineLevel="0" collapsed="false">
      <c r="A32" s="45" t="n">
        <v>19</v>
      </c>
      <c r="B32" s="46" t="s">
        <v>39</v>
      </c>
      <c r="C32" s="47" t="n">
        <v>2269.8</v>
      </c>
      <c r="D32" s="47" t="n">
        <v>2269.8</v>
      </c>
      <c r="E32" s="47" t="n">
        <v>2269.8</v>
      </c>
      <c r="F32" s="48" t="n">
        <f aca="false">E32/D32</f>
        <v>1</v>
      </c>
      <c r="G32" s="47" t="n">
        <v>144.9</v>
      </c>
      <c r="H32" s="47" t="n">
        <v>144.9</v>
      </c>
      <c r="I32" s="48" t="n">
        <f aca="false">H32/G32</f>
        <v>1</v>
      </c>
      <c r="J32" s="47" t="n">
        <v>0</v>
      </c>
      <c r="K32" s="47" t="n">
        <v>0</v>
      </c>
      <c r="L32" s="48" t="n">
        <v>0</v>
      </c>
      <c r="M32" s="47" t="n">
        <v>0</v>
      </c>
      <c r="N32" s="47" t="n">
        <v>0</v>
      </c>
      <c r="O32" s="48" t="n">
        <v>0</v>
      </c>
    </row>
    <row r="33" customFormat="false" ht="88.6" hidden="false" customHeight="true" outlineLevel="0" collapsed="false">
      <c r="A33" s="45" t="n">
        <v>20</v>
      </c>
      <c r="B33" s="46" t="s">
        <v>40</v>
      </c>
      <c r="C33" s="47" t="n">
        <v>18031.8</v>
      </c>
      <c r="D33" s="47" t="n">
        <v>17700.97</v>
      </c>
      <c r="E33" s="47" t="n">
        <v>17700.97</v>
      </c>
      <c r="F33" s="48" t="n">
        <f aca="false">E33/D33</f>
        <v>1</v>
      </c>
      <c r="G33" s="47" t="n">
        <v>79606.1</v>
      </c>
      <c r="H33" s="47" t="n">
        <v>78145.57</v>
      </c>
      <c r="I33" s="48" t="n">
        <f aca="false">H33/G33</f>
        <v>0.981653039151522</v>
      </c>
      <c r="J33" s="47" t="n">
        <v>0</v>
      </c>
      <c r="K33" s="47" t="n">
        <v>0</v>
      </c>
      <c r="L33" s="48" t="n">
        <v>0</v>
      </c>
      <c r="M33" s="47" t="n">
        <v>0</v>
      </c>
      <c r="N33" s="47" t="n">
        <v>0</v>
      </c>
      <c r="O33" s="48" t="n">
        <v>0</v>
      </c>
    </row>
    <row r="34" customFormat="false" ht="94.4" hidden="false" customHeight="true" outlineLevel="0" collapsed="false">
      <c r="A34" s="45" t="n">
        <v>21</v>
      </c>
      <c r="B34" s="46" t="s">
        <v>41</v>
      </c>
      <c r="C34" s="47" t="n">
        <v>95779</v>
      </c>
      <c r="D34" s="47" t="n">
        <v>95779</v>
      </c>
      <c r="E34" s="47" t="n">
        <v>95779</v>
      </c>
      <c r="F34" s="48" t="n">
        <f aca="false">E34/D34</f>
        <v>1</v>
      </c>
      <c r="G34" s="47" t="n">
        <v>6113.554</v>
      </c>
      <c r="H34" s="47" t="n">
        <v>6113.55</v>
      </c>
      <c r="I34" s="48" t="n">
        <f aca="false">H34/G34</f>
        <v>0.999999345716092</v>
      </c>
      <c r="J34" s="47" t="n">
        <v>0</v>
      </c>
      <c r="K34" s="47" t="n">
        <v>0</v>
      </c>
      <c r="L34" s="48" t="n">
        <v>0</v>
      </c>
      <c r="M34" s="47" t="n">
        <v>0</v>
      </c>
      <c r="N34" s="47" t="n">
        <v>0</v>
      </c>
      <c r="O34" s="48" t="n">
        <v>0</v>
      </c>
    </row>
    <row r="35" customFormat="false" ht="94.4" hidden="false" customHeight="true" outlineLevel="0" collapsed="false">
      <c r="A35" s="45" t="n">
        <v>22</v>
      </c>
      <c r="B35" s="46" t="s">
        <v>42</v>
      </c>
      <c r="C35" s="47" t="n">
        <v>20568.3</v>
      </c>
      <c r="D35" s="47" t="n">
        <v>20568.28</v>
      </c>
      <c r="E35" s="47" t="n">
        <v>20568.28</v>
      </c>
      <c r="F35" s="48" t="n">
        <f aca="false">E35/D35</f>
        <v>1</v>
      </c>
      <c r="G35" s="47" t="n">
        <v>1312.9</v>
      </c>
      <c r="H35" s="47" t="n">
        <v>1312.9</v>
      </c>
      <c r="I35" s="48" t="n">
        <f aca="false">H35/G35</f>
        <v>1</v>
      </c>
      <c r="J35" s="47" t="n">
        <v>0</v>
      </c>
      <c r="K35" s="47" t="n">
        <v>0</v>
      </c>
      <c r="L35" s="48" t="n">
        <v>0</v>
      </c>
      <c r="M35" s="47" t="n">
        <v>0</v>
      </c>
      <c r="N35" s="47" t="n">
        <v>0</v>
      </c>
      <c r="O35" s="48" t="n">
        <v>0</v>
      </c>
    </row>
    <row r="36" customFormat="false" ht="41.95" hidden="false" customHeight="true" outlineLevel="0" collapsed="false">
      <c r="A36" s="45" t="n">
        <v>23</v>
      </c>
      <c r="B36" s="46" t="s">
        <v>43</v>
      </c>
      <c r="C36" s="47" t="n">
        <v>110852.1</v>
      </c>
      <c r="D36" s="47" t="n">
        <v>110852.1</v>
      </c>
      <c r="E36" s="47" t="n">
        <v>110852.1</v>
      </c>
      <c r="F36" s="48" t="n">
        <f aca="false">E36/D36</f>
        <v>1</v>
      </c>
      <c r="G36" s="47" t="n">
        <v>0</v>
      </c>
      <c r="H36" s="47" t="n">
        <v>0</v>
      </c>
      <c r="I36" s="48" t="n">
        <v>0</v>
      </c>
      <c r="J36" s="47" t="n">
        <v>0</v>
      </c>
      <c r="K36" s="47" t="n">
        <v>0</v>
      </c>
      <c r="L36" s="48" t="n">
        <v>0</v>
      </c>
      <c r="M36" s="47" t="n">
        <v>0</v>
      </c>
      <c r="N36" s="47" t="n">
        <v>0</v>
      </c>
      <c r="O36" s="48" t="n">
        <v>0</v>
      </c>
    </row>
    <row r="37" customFormat="false" ht="254.15" hidden="false" customHeight="true" outlineLevel="0" collapsed="false">
      <c r="A37" s="45" t="n">
        <v>24</v>
      </c>
      <c r="B37" s="46" t="s">
        <v>44</v>
      </c>
      <c r="C37" s="47" t="n">
        <v>3959.2</v>
      </c>
      <c r="D37" s="47" t="n">
        <v>2687.73</v>
      </c>
      <c r="E37" s="47" t="n">
        <v>2687.73</v>
      </c>
      <c r="F37" s="48" t="n">
        <f aca="false">E37/D37</f>
        <v>1</v>
      </c>
      <c r="G37" s="47" t="n">
        <v>0</v>
      </c>
      <c r="H37" s="47" t="n">
        <v>0</v>
      </c>
      <c r="I37" s="48" t="n">
        <v>0</v>
      </c>
      <c r="J37" s="47" t="n">
        <v>0</v>
      </c>
      <c r="K37" s="47" t="n">
        <v>0</v>
      </c>
      <c r="L37" s="48" t="n">
        <v>0</v>
      </c>
      <c r="M37" s="47" t="n">
        <v>0</v>
      </c>
      <c r="N37" s="47" t="n">
        <v>0</v>
      </c>
      <c r="O37" s="48" t="n">
        <v>0</v>
      </c>
    </row>
    <row r="38" customFormat="false" ht="251.85" hidden="false" customHeight="true" outlineLevel="0" collapsed="false">
      <c r="A38" s="45" t="n">
        <v>25</v>
      </c>
      <c r="B38" s="46" t="s">
        <v>45</v>
      </c>
      <c r="C38" s="47" t="n">
        <v>2283.5</v>
      </c>
      <c r="D38" s="47" t="n">
        <v>0</v>
      </c>
      <c r="E38" s="47" t="n">
        <v>0</v>
      </c>
      <c r="F38" s="48" t="n">
        <v>0</v>
      </c>
      <c r="G38" s="47" t="n">
        <v>0</v>
      </c>
      <c r="H38" s="47" t="n">
        <v>0</v>
      </c>
      <c r="I38" s="48" t="n">
        <v>0</v>
      </c>
      <c r="J38" s="47" t="n">
        <v>0</v>
      </c>
      <c r="K38" s="47" t="n">
        <v>0</v>
      </c>
      <c r="L38" s="48" t="n">
        <v>0</v>
      </c>
      <c r="M38" s="47" t="n">
        <v>0</v>
      </c>
      <c r="N38" s="47" t="n">
        <v>0</v>
      </c>
      <c r="O38" s="48" t="n">
        <v>0</v>
      </c>
    </row>
    <row r="39" s="44" customFormat="true" ht="54.8" hidden="false" customHeight="true" outlineLevel="0" collapsed="false">
      <c r="A39" s="40" t="n">
        <v>2</v>
      </c>
      <c r="B39" s="41" t="s">
        <v>46</v>
      </c>
      <c r="C39" s="49" t="n">
        <f aca="false">C40+C41+C42+C43+C44+C45+C46+C47+C48+C49+C50+C51+C52</f>
        <v>3726653.8</v>
      </c>
      <c r="D39" s="49" t="n">
        <f aca="false">D40+D41+D42+D43+D44+D45+D46+D47+D48+D49+D50+D51+D52</f>
        <v>2496731.94</v>
      </c>
      <c r="E39" s="49" t="n">
        <f aca="false">E40+E41+E42+E43+E44+E45+E46+E47+E48+E49+E50+E51+E52</f>
        <v>2496731.94</v>
      </c>
      <c r="F39" s="43" t="n">
        <f aca="false">E39/D39</f>
        <v>1</v>
      </c>
      <c r="G39" s="49" t="n">
        <f aca="false">G40+G41+G42+G43+G44+G45+G46+G47+G48+G49+G50+G51+G52</f>
        <v>1020672.75651</v>
      </c>
      <c r="H39" s="49" t="n">
        <f aca="false">H40+H41+H42+H43+H44+H45+H46+H47+H48+H49+H50+H51+H52</f>
        <v>179383.15</v>
      </c>
      <c r="I39" s="43" t="n">
        <f aca="false">H39/G39</f>
        <v>0.175749914804591</v>
      </c>
      <c r="J39" s="49" t="n">
        <f aca="false">J40+J41+J42+J43+J44+J45+J46+J47+J48+J49+J50+J51+J52</f>
        <v>16567.87563</v>
      </c>
      <c r="K39" s="49" t="n">
        <f aca="false">K40+K41+K42+K43+K44+K45+K46+K47+K48+K49+K50+K51+K52</f>
        <v>5405.08</v>
      </c>
      <c r="L39" s="43" t="n">
        <f aca="false">K39/J39</f>
        <v>0.326238566772728</v>
      </c>
      <c r="M39" s="49" t="n">
        <f aca="false">M40+M41+M42+M43+M44+M45+M46+M47+M48+M49+M50+M51+M52</f>
        <v>0</v>
      </c>
      <c r="N39" s="49" t="n">
        <f aca="false">N40+N41+N42+N43+N44+N45+N46+N47+N48+N49+N50+N51+N52</f>
        <v>0</v>
      </c>
      <c r="O39" s="43" t="n">
        <v>0</v>
      </c>
      <c r="ALS39" s="5"/>
      <c r="ALT39" s="5"/>
      <c r="ALU39" s="5"/>
      <c r="ALV39" s="5"/>
      <c r="ALW39" s="5"/>
      <c r="ALX39" s="5"/>
      <c r="ALY39" s="5"/>
      <c r="ALZ39" s="5"/>
      <c r="AMA39" s="5"/>
      <c r="AMB39" s="5"/>
      <c r="AMC39" s="5"/>
      <c r="AMD39" s="5"/>
      <c r="AME39" s="0"/>
      <c r="AMF39" s="0"/>
      <c r="AMG39" s="0"/>
      <c r="AMH39" s="0"/>
      <c r="AMI39" s="0"/>
      <c r="AMJ39" s="0"/>
    </row>
    <row r="40" s="44" customFormat="true" ht="78.1" hidden="false" customHeight="true" outlineLevel="0" collapsed="false">
      <c r="A40" s="45" t="n">
        <v>1</v>
      </c>
      <c r="B40" s="46" t="s">
        <v>47</v>
      </c>
      <c r="C40" s="47" t="n">
        <v>340795.6</v>
      </c>
      <c r="D40" s="47" t="s">
        <v>48</v>
      </c>
      <c r="E40" s="47" t="s">
        <v>48</v>
      </c>
      <c r="F40" s="48" t="n">
        <f aca="false">E40/D40</f>
        <v>1</v>
      </c>
      <c r="G40" s="47" t="n">
        <v>527456.20851</v>
      </c>
      <c r="H40" s="47" t="n">
        <v>4373.94</v>
      </c>
      <c r="I40" s="48" t="n">
        <f aca="false">H40/G40*100</f>
        <v>0.829251780419051</v>
      </c>
      <c r="J40" s="47" t="n">
        <v>8770.22029</v>
      </c>
      <c r="K40" s="47" t="n">
        <v>736.35</v>
      </c>
      <c r="L40" s="48" t="n">
        <f aca="false">K40/J40</f>
        <v>0.0839602627586906</v>
      </c>
      <c r="M40" s="47" t="n">
        <v>0</v>
      </c>
      <c r="N40" s="47" t="n">
        <v>0</v>
      </c>
      <c r="O40" s="48" t="n">
        <v>0</v>
      </c>
      <c r="ALS40" s="5"/>
      <c r="ALT40" s="5"/>
      <c r="ALU40" s="5"/>
      <c r="ALV40" s="5"/>
      <c r="ALW40" s="5"/>
      <c r="ALX40" s="5"/>
      <c r="ALY40" s="5"/>
      <c r="ALZ40" s="5"/>
      <c r="AMA40" s="5"/>
      <c r="AMB40" s="5"/>
      <c r="AMC40" s="5"/>
      <c r="AMD40" s="5"/>
      <c r="AME40" s="0"/>
      <c r="AMF40" s="0"/>
      <c r="AMG40" s="0"/>
      <c r="AMH40" s="0"/>
      <c r="AMI40" s="0"/>
      <c r="AMJ40" s="0"/>
    </row>
    <row r="41" s="44" customFormat="true" ht="65.25" hidden="false" customHeight="true" outlineLevel="0" collapsed="false">
      <c r="A41" s="45" t="n">
        <v>2</v>
      </c>
      <c r="B41" s="46" t="s">
        <v>49</v>
      </c>
      <c r="C41" s="47" t="n">
        <v>406553.2</v>
      </c>
      <c r="D41" s="47" t="n">
        <v>381012.5</v>
      </c>
      <c r="E41" s="47" t="n">
        <v>381012.5</v>
      </c>
      <c r="F41" s="48" t="n">
        <f aca="false">E41/D41</f>
        <v>1</v>
      </c>
      <c r="G41" s="47" t="n">
        <v>365414.678</v>
      </c>
      <c r="H41" s="47" t="n">
        <v>81192.01</v>
      </c>
      <c r="I41" s="48" t="n">
        <f aca="false">H41/G41</f>
        <v>0.222191430416487</v>
      </c>
      <c r="J41" s="47" t="n">
        <v>7797.65534</v>
      </c>
      <c r="K41" s="47" t="n">
        <v>4668.73</v>
      </c>
      <c r="L41" s="48" t="n">
        <f aca="false">K41/J41</f>
        <v>0.598735106442907</v>
      </c>
      <c r="M41" s="47" t="n">
        <v>0</v>
      </c>
      <c r="N41" s="47" t="n">
        <v>0</v>
      </c>
      <c r="O41" s="48" t="n">
        <v>0</v>
      </c>
      <c r="ALS41" s="5"/>
      <c r="ALT41" s="5"/>
      <c r="ALU41" s="5"/>
      <c r="ALV41" s="5"/>
      <c r="ALW41" s="5"/>
      <c r="ALX41" s="5"/>
      <c r="ALY41" s="5"/>
      <c r="ALZ41" s="5"/>
      <c r="AMA41" s="5"/>
      <c r="AMB41" s="5"/>
      <c r="AMC41" s="5"/>
      <c r="AMD41" s="5"/>
      <c r="AME41" s="0"/>
      <c r="AMF41" s="0"/>
      <c r="AMG41" s="0"/>
      <c r="AMH41" s="0"/>
      <c r="AMI41" s="0"/>
      <c r="AMJ41" s="0"/>
    </row>
    <row r="42" customFormat="false" ht="113.4" hidden="false" customHeight="false" outlineLevel="0" collapsed="false">
      <c r="A42" s="45" t="n">
        <v>3</v>
      </c>
      <c r="B42" s="46" t="s">
        <v>50</v>
      </c>
      <c r="C42" s="47" t="n">
        <v>165490.7</v>
      </c>
      <c r="D42" s="47" t="n">
        <v>36292.6</v>
      </c>
      <c r="E42" s="47" t="n">
        <v>36292.6</v>
      </c>
      <c r="F42" s="48" t="n">
        <f aca="false">E42/D42</f>
        <v>1</v>
      </c>
      <c r="G42" s="47" t="n">
        <v>1671.6</v>
      </c>
      <c r="H42" s="47" t="n">
        <v>366.6</v>
      </c>
      <c r="I42" s="48" t="n">
        <f aca="false">H42/G42</f>
        <v>0.219310839913855</v>
      </c>
      <c r="J42" s="47" t="n">
        <v>0</v>
      </c>
      <c r="K42" s="47" t="n">
        <v>0</v>
      </c>
      <c r="L42" s="48" t="n">
        <v>0</v>
      </c>
      <c r="M42" s="47" t="n">
        <v>0</v>
      </c>
      <c r="N42" s="47" t="n">
        <v>0</v>
      </c>
      <c r="O42" s="48" t="n">
        <v>0</v>
      </c>
    </row>
    <row r="43" customFormat="false" ht="111.9" hidden="false" customHeight="true" outlineLevel="0" collapsed="false">
      <c r="A43" s="45" t="n">
        <v>4</v>
      </c>
      <c r="B43" s="46" t="s">
        <v>51</v>
      </c>
      <c r="C43" s="47" t="n">
        <v>2820</v>
      </c>
      <c r="D43" s="47" t="n">
        <v>940</v>
      </c>
      <c r="E43" s="47" t="n">
        <v>940</v>
      </c>
      <c r="F43" s="48" t="n">
        <f aca="false">E43/D43</f>
        <v>1</v>
      </c>
      <c r="G43" s="47" t="n">
        <v>180</v>
      </c>
      <c r="H43" s="47" t="n">
        <v>60</v>
      </c>
      <c r="I43" s="48" t="n">
        <f aca="false">H43/G43</f>
        <v>0.333333333333333</v>
      </c>
      <c r="J43" s="47" t="n">
        <v>0</v>
      </c>
      <c r="K43" s="47" t="n">
        <v>0</v>
      </c>
      <c r="L43" s="48" t="n">
        <v>0</v>
      </c>
      <c r="M43" s="47" t="n">
        <v>0</v>
      </c>
      <c r="N43" s="47" t="n">
        <v>0</v>
      </c>
      <c r="O43" s="48" t="n">
        <v>0</v>
      </c>
    </row>
    <row r="44" customFormat="false" ht="109.6" hidden="false" customHeight="true" outlineLevel="0" collapsed="false">
      <c r="A44" s="45" t="n">
        <v>5</v>
      </c>
      <c r="B44" s="46" t="s">
        <v>52</v>
      </c>
      <c r="C44" s="47" t="n">
        <v>24778.9</v>
      </c>
      <c r="D44" s="47" t="n">
        <v>20571.4</v>
      </c>
      <c r="E44" s="47" t="n">
        <v>20571.4</v>
      </c>
      <c r="F44" s="48" t="n">
        <f aca="false">E44/D44</f>
        <v>1</v>
      </c>
      <c r="G44" s="47" t="n">
        <v>250.29</v>
      </c>
      <c r="H44" s="47" t="n">
        <v>207.7</v>
      </c>
      <c r="I44" s="48" t="n">
        <f aca="false">H44/G44</f>
        <v>0.82983738862919</v>
      </c>
      <c r="J44" s="47" t="n">
        <v>0</v>
      </c>
      <c r="K44" s="47" t="n">
        <v>0</v>
      </c>
      <c r="L44" s="48" t="n">
        <v>0</v>
      </c>
      <c r="M44" s="47" t="n">
        <v>0</v>
      </c>
      <c r="N44" s="47" t="n">
        <v>0</v>
      </c>
      <c r="O44" s="48" t="n">
        <v>0</v>
      </c>
    </row>
    <row r="45" customFormat="false" ht="150.4" hidden="false" customHeight="true" outlineLevel="0" collapsed="false">
      <c r="A45" s="45" t="n">
        <v>6</v>
      </c>
      <c r="B45" s="46" t="s">
        <v>53</v>
      </c>
      <c r="C45" s="47" t="n">
        <v>700.9</v>
      </c>
      <c r="D45" s="47" t="n">
        <v>700.9</v>
      </c>
      <c r="E45" s="47" t="n">
        <v>700.9</v>
      </c>
      <c r="F45" s="48" t="n">
        <f aca="false">E45/D45</f>
        <v>1</v>
      </c>
      <c r="G45" s="47" t="n">
        <v>7.08</v>
      </c>
      <c r="H45" s="47" t="n">
        <v>7.1</v>
      </c>
      <c r="I45" s="48" t="n">
        <f aca="false">H45/G45</f>
        <v>1.00282485875706</v>
      </c>
      <c r="J45" s="47" t="n">
        <v>0</v>
      </c>
      <c r="K45" s="47" t="n">
        <v>0</v>
      </c>
      <c r="L45" s="48" t="n">
        <v>0</v>
      </c>
      <c r="M45" s="47" t="n">
        <v>0</v>
      </c>
      <c r="N45" s="47" t="n">
        <v>0</v>
      </c>
      <c r="O45" s="48" t="n">
        <v>0</v>
      </c>
    </row>
    <row r="46" customFormat="false" ht="79.85" hidden="false" customHeight="false" outlineLevel="0" collapsed="false">
      <c r="A46" s="45" t="n">
        <v>7</v>
      </c>
      <c r="B46" s="46" t="s">
        <v>54</v>
      </c>
      <c r="C46" s="47" t="n">
        <v>139445.7</v>
      </c>
      <c r="D46" s="47" t="n">
        <v>26355.3</v>
      </c>
      <c r="E46" s="47" t="n">
        <v>26355.3</v>
      </c>
      <c r="F46" s="48" t="n">
        <f aca="false">E46/D46</f>
        <v>1</v>
      </c>
      <c r="G46" s="47" t="n">
        <v>1408.5</v>
      </c>
      <c r="H46" s="47" t="n">
        <v>266.2</v>
      </c>
      <c r="I46" s="48" t="n">
        <f aca="false">H46/G46</f>
        <v>0.188995385161519</v>
      </c>
      <c r="J46" s="47" t="n">
        <v>0</v>
      </c>
      <c r="K46" s="47" t="n">
        <v>0</v>
      </c>
      <c r="L46" s="48" t="n">
        <v>0</v>
      </c>
      <c r="M46" s="47" t="n">
        <v>0</v>
      </c>
      <c r="N46" s="47" t="n">
        <v>0</v>
      </c>
      <c r="O46" s="48" t="n">
        <v>0</v>
      </c>
      <c r="P46" s="50"/>
      <c r="Q46" s="50"/>
      <c r="R46" s="50"/>
    </row>
    <row r="47" customFormat="false" ht="183.05" hidden="false" customHeight="true" outlineLevel="0" collapsed="false">
      <c r="A47" s="45" t="n">
        <v>8</v>
      </c>
      <c r="B47" s="46" t="s">
        <v>55</v>
      </c>
      <c r="C47" s="47" t="n">
        <v>610.8</v>
      </c>
      <c r="D47" s="47" t="n">
        <v>0</v>
      </c>
      <c r="E47" s="47" t="n">
        <v>0</v>
      </c>
      <c r="F47" s="48" t="n">
        <v>0</v>
      </c>
      <c r="G47" s="47" t="n">
        <v>6.17</v>
      </c>
      <c r="H47" s="47" t="n">
        <v>0</v>
      </c>
      <c r="I47" s="48" t="n">
        <f aca="false">H47*100/G47</f>
        <v>0</v>
      </c>
      <c r="J47" s="47" t="n">
        <v>0</v>
      </c>
      <c r="K47" s="47" t="n">
        <v>0</v>
      </c>
      <c r="L47" s="48" t="n">
        <v>0</v>
      </c>
      <c r="M47" s="47" t="n">
        <v>0</v>
      </c>
      <c r="N47" s="47" t="n">
        <v>0</v>
      </c>
      <c r="O47" s="48" t="n">
        <v>0</v>
      </c>
    </row>
    <row r="48" customFormat="false" ht="78.1" hidden="false" customHeight="true" outlineLevel="0" collapsed="false">
      <c r="A48" s="45" t="n">
        <v>9</v>
      </c>
      <c r="B48" s="46" t="s">
        <v>56</v>
      </c>
      <c r="C48" s="47" t="n">
        <v>1374937.5</v>
      </c>
      <c r="D48" s="47" t="n">
        <v>1128604.5</v>
      </c>
      <c r="E48" s="47" t="n">
        <v>1128604.5</v>
      </c>
      <c r="F48" s="48" t="n">
        <f aca="false">E48/D48</f>
        <v>1</v>
      </c>
      <c r="G48" s="47" t="n">
        <v>87761.97</v>
      </c>
      <c r="H48" s="47" t="n">
        <v>72038.6</v>
      </c>
      <c r="I48" s="48" t="n">
        <f aca="false">H48/G48</f>
        <v>0.820840735457511</v>
      </c>
      <c r="J48" s="47" t="n">
        <v>0</v>
      </c>
      <c r="K48" s="47" t="n">
        <v>0</v>
      </c>
      <c r="L48" s="48" t="n">
        <v>0</v>
      </c>
      <c r="M48" s="47" t="n">
        <v>0</v>
      </c>
      <c r="N48" s="47" t="n">
        <v>0</v>
      </c>
      <c r="O48" s="48" t="n">
        <v>0</v>
      </c>
    </row>
    <row r="49" customFormat="false" ht="109.6" hidden="false" customHeight="true" outlineLevel="0" collapsed="false">
      <c r="A49" s="45" t="n">
        <v>10</v>
      </c>
      <c r="B49" s="46" t="s">
        <v>57</v>
      </c>
      <c r="C49" s="47" t="n">
        <v>80139.2</v>
      </c>
      <c r="D49" s="47" t="n">
        <v>55248.7</v>
      </c>
      <c r="E49" s="47" t="n">
        <v>55248.7</v>
      </c>
      <c r="F49" s="48" t="n">
        <f aca="false">E49/D49</f>
        <v>1</v>
      </c>
      <c r="G49" s="47" t="n">
        <v>809.49</v>
      </c>
      <c r="H49" s="47" t="n">
        <v>558.1</v>
      </c>
      <c r="I49" s="48" t="n">
        <f aca="false">H49/G49</f>
        <v>0.689446441586678</v>
      </c>
      <c r="J49" s="47" t="n">
        <v>0</v>
      </c>
      <c r="K49" s="47" t="n">
        <v>0</v>
      </c>
      <c r="L49" s="48" t="n">
        <v>0</v>
      </c>
      <c r="M49" s="47" t="n">
        <v>0</v>
      </c>
      <c r="N49" s="47" t="n">
        <v>0</v>
      </c>
      <c r="O49" s="48" t="n">
        <v>0</v>
      </c>
    </row>
    <row r="50" customFormat="false" ht="71.1" hidden="false" customHeight="true" outlineLevel="0" collapsed="false">
      <c r="A50" s="45" t="n">
        <v>11</v>
      </c>
      <c r="B50" s="51" t="s">
        <v>58</v>
      </c>
      <c r="C50" s="47" t="n">
        <v>559406.1</v>
      </c>
      <c r="D50" s="47" t="n">
        <v>318235.1</v>
      </c>
      <c r="E50" s="47" t="n">
        <v>318235.1</v>
      </c>
      <c r="F50" s="48" t="n">
        <f aca="false">E50/D50</f>
        <v>1</v>
      </c>
      <c r="G50" s="47" t="n">
        <v>35706.77</v>
      </c>
      <c r="H50" s="47" t="n">
        <v>20312.9</v>
      </c>
      <c r="I50" s="48" t="n">
        <f aca="false">H50/G50</f>
        <v>0.568880915299816</v>
      </c>
      <c r="J50" s="47" t="n">
        <v>0</v>
      </c>
      <c r="K50" s="47" t="n">
        <v>0</v>
      </c>
      <c r="L50" s="48" t="n">
        <v>0</v>
      </c>
      <c r="M50" s="47" t="n">
        <v>0</v>
      </c>
      <c r="N50" s="47" t="n">
        <v>0</v>
      </c>
      <c r="O50" s="48" t="n">
        <v>0</v>
      </c>
    </row>
    <row r="51" customFormat="false" ht="157.4" hidden="false" customHeight="true" outlineLevel="0" collapsed="false">
      <c r="A51" s="45" t="n">
        <v>12</v>
      </c>
      <c r="B51" s="51" t="s">
        <v>59</v>
      </c>
      <c r="C51" s="47" t="n">
        <v>570041.6</v>
      </c>
      <c r="D51" s="47" t="n">
        <v>415168.7</v>
      </c>
      <c r="E51" s="47" t="n">
        <v>415168.7</v>
      </c>
      <c r="F51" s="48" t="n">
        <f aca="false">E51/D51</f>
        <v>1</v>
      </c>
      <c r="G51" s="47" t="n">
        <v>0</v>
      </c>
      <c r="H51" s="47" t="n">
        <v>0</v>
      </c>
      <c r="I51" s="48" t="n">
        <v>0</v>
      </c>
      <c r="J51" s="47" t="n">
        <v>0</v>
      </c>
      <c r="K51" s="47" t="n">
        <v>0</v>
      </c>
      <c r="L51" s="48" t="n">
        <v>0</v>
      </c>
      <c r="M51" s="47" t="n">
        <v>0</v>
      </c>
      <c r="N51" s="47" t="n">
        <v>0</v>
      </c>
      <c r="O51" s="48" t="n">
        <v>0</v>
      </c>
    </row>
    <row r="52" customFormat="false" ht="181.9" hidden="false" customHeight="true" outlineLevel="0" collapsed="false">
      <c r="A52" s="45" t="n">
        <v>13</v>
      </c>
      <c r="B52" s="51" t="s">
        <v>60</v>
      </c>
      <c r="C52" s="47" t="n">
        <v>60933.6</v>
      </c>
      <c r="D52" s="47" t="n">
        <v>45077.2</v>
      </c>
      <c r="E52" s="47" t="n">
        <v>45077.2</v>
      </c>
      <c r="F52" s="48" t="n">
        <f aca="false">E52/D52</f>
        <v>1</v>
      </c>
      <c r="G52" s="47" t="n">
        <v>0</v>
      </c>
      <c r="H52" s="47" t="n">
        <v>0</v>
      </c>
      <c r="I52" s="48" t="n">
        <v>0</v>
      </c>
      <c r="J52" s="47" t="n">
        <v>0</v>
      </c>
      <c r="K52" s="47" t="n">
        <v>0</v>
      </c>
      <c r="L52" s="48" t="n">
        <v>0</v>
      </c>
      <c r="M52" s="47" t="n">
        <v>0</v>
      </c>
      <c r="N52" s="47" t="n">
        <v>0</v>
      </c>
      <c r="O52" s="48" t="n">
        <v>0</v>
      </c>
      <c r="P52" s="52"/>
      <c r="Q52" s="52"/>
      <c r="R52" s="52"/>
    </row>
    <row r="53" s="44" customFormat="true" ht="48.95" hidden="false" customHeight="true" outlineLevel="0" collapsed="false">
      <c r="A53" s="40" t="n">
        <v>3</v>
      </c>
      <c r="B53" s="41" t="s">
        <v>61</v>
      </c>
      <c r="C53" s="49" t="n">
        <f aca="false">C54+C56+C57+C58+C55</f>
        <v>2682217.649999</v>
      </c>
      <c r="D53" s="49" t="n">
        <f aca="false">D54+D56+D57+D58+D55</f>
        <v>2092357.32</v>
      </c>
      <c r="E53" s="49" t="n">
        <f aca="false">E54+E56+E57+E58+E55</f>
        <v>2092357.32</v>
      </c>
      <c r="F53" s="43" t="n">
        <f aca="false">E53/D53</f>
        <v>1</v>
      </c>
      <c r="G53" s="49" t="n">
        <f aca="false">G54+G56+G57+G58+G55</f>
        <v>1257839.9</v>
      </c>
      <c r="H53" s="49" t="n">
        <f aca="false">H54+H56+H57+H58+H55</f>
        <v>501163.84</v>
      </c>
      <c r="I53" s="43" t="n">
        <f aca="false">H53/G53</f>
        <v>0.39843213750812</v>
      </c>
      <c r="J53" s="49" t="n">
        <f aca="false">J54+J56+J57+J58+J55</f>
        <v>0</v>
      </c>
      <c r="K53" s="49" t="n">
        <f aca="false">K54+K56+K57+K58+K55</f>
        <v>0</v>
      </c>
      <c r="L53" s="43" t="n">
        <v>0</v>
      </c>
      <c r="M53" s="49" t="n">
        <f aca="false">M54+M56+M57+M58+M55</f>
        <v>0</v>
      </c>
      <c r="N53" s="49" t="n">
        <f aca="false">N54+N56+N57+N58+N55</f>
        <v>0</v>
      </c>
      <c r="O53" s="43" t="n">
        <v>0</v>
      </c>
      <c r="ALS53" s="5"/>
      <c r="ALT53" s="5"/>
      <c r="ALU53" s="5"/>
      <c r="ALV53" s="5"/>
      <c r="ALW53" s="5"/>
      <c r="ALX53" s="5"/>
      <c r="ALY53" s="5"/>
      <c r="ALZ53" s="5"/>
      <c r="AMA53" s="5"/>
      <c r="AMB53" s="5"/>
      <c r="AMC53" s="5"/>
      <c r="AMD53" s="5"/>
      <c r="AME53" s="0"/>
      <c r="AMF53" s="0"/>
      <c r="AMG53" s="0"/>
      <c r="AMH53" s="0"/>
      <c r="AMI53" s="0"/>
      <c r="AMJ53" s="0"/>
    </row>
    <row r="54" customFormat="false" ht="99.1" hidden="false" customHeight="true" outlineLevel="0" collapsed="false">
      <c r="A54" s="45" t="n">
        <v>1</v>
      </c>
      <c r="B54" s="53" t="s">
        <v>62</v>
      </c>
      <c r="C54" s="47" t="n">
        <v>678139</v>
      </c>
      <c r="D54" s="47" t="n">
        <v>420255.51</v>
      </c>
      <c r="E54" s="47" t="n">
        <v>420255.51</v>
      </c>
      <c r="F54" s="48" t="n">
        <f aca="false">E54/D54</f>
        <v>1</v>
      </c>
      <c r="G54" s="47" t="n">
        <v>65612.73</v>
      </c>
      <c r="H54" s="47" t="n">
        <v>31342.02</v>
      </c>
      <c r="I54" s="48" t="n">
        <f aca="false">H54/G54</f>
        <v>0.477681998599967</v>
      </c>
      <c r="J54" s="47" t="n">
        <v>0</v>
      </c>
      <c r="K54" s="47" t="n">
        <v>0</v>
      </c>
      <c r="L54" s="48" t="n">
        <v>0</v>
      </c>
      <c r="M54" s="47" t="n">
        <v>0</v>
      </c>
      <c r="N54" s="47" t="n">
        <v>0</v>
      </c>
      <c r="O54" s="48" t="n">
        <v>0</v>
      </c>
    </row>
    <row r="55" customFormat="false" ht="99.1" hidden="false" customHeight="true" outlineLevel="0" collapsed="false">
      <c r="A55" s="45" t="n">
        <v>2</v>
      </c>
      <c r="B55" s="53" t="s">
        <v>63</v>
      </c>
      <c r="C55" s="47" t="n">
        <v>97505.05</v>
      </c>
      <c r="D55" s="47" t="n">
        <v>0</v>
      </c>
      <c r="E55" s="47" t="n">
        <v>0</v>
      </c>
      <c r="F55" s="48" t="n">
        <v>0</v>
      </c>
      <c r="G55" s="47" t="n">
        <v>0</v>
      </c>
      <c r="H55" s="47" t="n">
        <v>0</v>
      </c>
      <c r="I55" s="48" t="n">
        <v>0</v>
      </c>
      <c r="J55" s="47" t="n">
        <v>0</v>
      </c>
      <c r="K55" s="47" t="n">
        <v>0</v>
      </c>
      <c r="L55" s="48" t="n">
        <v>0</v>
      </c>
      <c r="M55" s="47" t="n">
        <v>0</v>
      </c>
      <c r="N55" s="47" t="n">
        <v>0</v>
      </c>
      <c r="O55" s="48" t="n">
        <v>0</v>
      </c>
    </row>
    <row r="56" customFormat="false" ht="40.8" hidden="false" customHeight="true" outlineLevel="0" collapsed="false">
      <c r="A56" s="45" t="n">
        <v>3</v>
      </c>
      <c r="B56" s="54" t="s">
        <v>64</v>
      </c>
      <c r="C56" s="47" t="n">
        <v>1477395.6</v>
      </c>
      <c r="D56" s="55" t="n">
        <v>1344417.88</v>
      </c>
      <c r="E56" s="55" t="n">
        <v>1344417.88</v>
      </c>
      <c r="F56" s="48" t="n">
        <f aca="false">E56/D56</f>
        <v>1</v>
      </c>
      <c r="G56" s="47" t="n">
        <v>94301.8</v>
      </c>
      <c r="H56" s="47" t="n">
        <v>85813.91</v>
      </c>
      <c r="I56" s="48" t="n">
        <f aca="false">H56/G56</f>
        <v>0.90999228010494</v>
      </c>
      <c r="J56" s="47" t="n">
        <v>0</v>
      </c>
      <c r="K56" s="47" t="n">
        <v>0</v>
      </c>
      <c r="L56" s="48" t="n">
        <v>0</v>
      </c>
      <c r="M56" s="47" t="n">
        <v>0</v>
      </c>
      <c r="N56" s="47" t="n">
        <v>0</v>
      </c>
      <c r="O56" s="48" t="n">
        <v>0</v>
      </c>
    </row>
    <row r="57" customFormat="false" ht="66.45" hidden="false" customHeight="true" outlineLevel="0" collapsed="false">
      <c r="A57" s="45" t="n">
        <v>4</v>
      </c>
      <c r="B57" s="54" t="s">
        <v>65</v>
      </c>
      <c r="C57" s="47" t="n">
        <v>342961.5</v>
      </c>
      <c r="D57" s="47" t="n">
        <v>241467.89</v>
      </c>
      <c r="E57" s="47" t="n">
        <v>241467.89</v>
      </c>
      <c r="F57" s="48" t="n">
        <f aca="false">E57/D57</f>
        <v>1</v>
      </c>
      <c r="G57" s="47" t="n">
        <v>21891.2</v>
      </c>
      <c r="H57" s="56" t="n">
        <v>15412.84</v>
      </c>
      <c r="I57" s="48" t="n">
        <f aca="false">H57/G57</f>
        <v>0.704065560590557</v>
      </c>
      <c r="J57" s="47" t="n">
        <v>0</v>
      </c>
      <c r="K57" s="47" t="n">
        <v>0</v>
      </c>
      <c r="L57" s="48" t="n">
        <v>0</v>
      </c>
      <c r="M57" s="47" t="n">
        <v>0</v>
      </c>
      <c r="N57" s="47" t="n">
        <v>0</v>
      </c>
      <c r="O57" s="48" t="n">
        <v>0</v>
      </c>
    </row>
    <row r="58" customFormat="false" ht="75.75" hidden="false" customHeight="true" outlineLevel="0" collapsed="false">
      <c r="A58" s="45" t="n">
        <v>5</v>
      </c>
      <c r="B58" s="57" t="s">
        <v>66</v>
      </c>
      <c r="C58" s="47" t="n">
        <v>86216.499999</v>
      </c>
      <c r="D58" s="47" t="n">
        <v>86216.04</v>
      </c>
      <c r="E58" s="47" t="n">
        <v>86216.04</v>
      </c>
      <c r="F58" s="48" t="n">
        <f aca="false">E58/D58</f>
        <v>1</v>
      </c>
      <c r="G58" s="47" t="n">
        <v>1076034.17</v>
      </c>
      <c r="H58" s="55" t="n">
        <v>368595.07</v>
      </c>
      <c r="I58" s="48" t="n">
        <f aca="false">H58/G58</f>
        <v>0.342549595799546</v>
      </c>
      <c r="J58" s="47" t="n">
        <v>0</v>
      </c>
      <c r="K58" s="47" t="n">
        <v>0</v>
      </c>
      <c r="L58" s="48" t="n">
        <v>0</v>
      </c>
      <c r="M58" s="47" t="n">
        <v>0</v>
      </c>
      <c r="N58" s="47" t="n">
        <v>0</v>
      </c>
      <c r="O58" s="47" t="n">
        <v>0</v>
      </c>
    </row>
    <row r="59" s="44" customFormat="true" ht="99.1" hidden="false" customHeight="true" outlineLevel="0" collapsed="false">
      <c r="A59" s="40" t="n">
        <v>4</v>
      </c>
      <c r="B59" s="41" t="s">
        <v>67</v>
      </c>
      <c r="C59" s="42" t="n">
        <f aca="false">C60</f>
        <v>2068</v>
      </c>
      <c r="D59" s="42" t="n">
        <f aca="false">D60</f>
        <v>526.4</v>
      </c>
      <c r="E59" s="42" t="n">
        <f aca="false">E60</f>
        <v>526.4</v>
      </c>
      <c r="F59" s="43" t="n">
        <f aca="false">E59/D59</f>
        <v>1</v>
      </c>
      <c r="G59" s="42" t="n">
        <f aca="false">G60</f>
        <v>132</v>
      </c>
      <c r="H59" s="42" t="n">
        <f aca="false">H60</f>
        <v>33.6</v>
      </c>
      <c r="I59" s="43" t="n">
        <f aca="false">H59/G59</f>
        <v>0.254545454545455</v>
      </c>
      <c r="J59" s="42" t="n">
        <f aca="false">J60</f>
        <v>0</v>
      </c>
      <c r="K59" s="42" t="n">
        <f aca="false">K60</f>
        <v>0</v>
      </c>
      <c r="L59" s="43" t="n">
        <v>0</v>
      </c>
      <c r="M59" s="42" t="n">
        <f aca="false">M60</f>
        <v>0</v>
      </c>
      <c r="N59" s="42" t="n">
        <f aca="false">N60</f>
        <v>0</v>
      </c>
      <c r="O59" s="43" t="n">
        <v>0</v>
      </c>
      <c r="ALS59" s="5"/>
      <c r="ALT59" s="5"/>
      <c r="ALU59" s="5"/>
      <c r="ALV59" s="5"/>
      <c r="ALW59" s="5"/>
      <c r="ALX59" s="5"/>
      <c r="ALY59" s="5"/>
      <c r="ALZ59" s="5"/>
      <c r="AMA59" s="5"/>
      <c r="AMB59" s="5"/>
      <c r="AMC59" s="5"/>
      <c r="AMD59" s="5"/>
      <c r="AME59" s="0"/>
      <c r="AMF59" s="0"/>
      <c r="AMG59" s="0"/>
      <c r="AMH59" s="0"/>
      <c r="AMI59" s="0"/>
      <c r="AMJ59" s="0"/>
    </row>
    <row r="60" customFormat="false" ht="109.6" hidden="false" customHeight="true" outlineLevel="0" collapsed="false">
      <c r="A60" s="45" t="n">
        <v>1</v>
      </c>
      <c r="B60" s="57" t="s">
        <v>68</v>
      </c>
      <c r="C60" s="47" t="n">
        <v>2068</v>
      </c>
      <c r="D60" s="47" t="n">
        <v>526.4</v>
      </c>
      <c r="E60" s="47" t="n">
        <v>526.4</v>
      </c>
      <c r="F60" s="48" t="n">
        <f aca="false">E60/D60</f>
        <v>1</v>
      </c>
      <c r="G60" s="47" t="n">
        <v>132</v>
      </c>
      <c r="H60" s="47" t="n">
        <v>33.6</v>
      </c>
      <c r="I60" s="48" t="n">
        <f aca="false">H60/G60</f>
        <v>0.254545454545455</v>
      </c>
      <c r="J60" s="47" t="n">
        <v>0</v>
      </c>
      <c r="K60" s="47" t="n">
        <v>0</v>
      </c>
      <c r="L60" s="48" t="n">
        <v>0</v>
      </c>
      <c r="M60" s="47" t="n">
        <v>0</v>
      </c>
      <c r="N60" s="47" t="n">
        <v>0</v>
      </c>
      <c r="O60" s="48" t="n">
        <v>0</v>
      </c>
    </row>
    <row r="61" s="44" customFormat="true" ht="86.25" hidden="false" customHeight="true" outlineLevel="0" collapsed="false">
      <c r="A61" s="40" t="n">
        <v>5</v>
      </c>
      <c r="B61" s="41" t="s">
        <v>69</v>
      </c>
      <c r="C61" s="42" t="n">
        <f aca="false">C62+C67+C68+C65+C64+C63+C66</f>
        <v>1892832.92625</v>
      </c>
      <c r="D61" s="42" t="n">
        <f aca="false">D62+D67+D68+D65+D64+D63+D66</f>
        <v>1178186.49373</v>
      </c>
      <c r="E61" s="42" t="n">
        <f aca="false">E62+E67+E68+E65+E64+E63+E66</f>
        <v>1178186.47665</v>
      </c>
      <c r="F61" s="43" t="n">
        <f aca="false">E61/D61</f>
        <v>0.999999985503144</v>
      </c>
      <c r="G61" s="42" t="n">
        <f aca="false">G62+G67+G68+G65+G64+G63+G66</f>
        <v>537773.68811</v>
      </c>
      <c r="H61" s="42" t="n">
        <f aca="false">H62+H67+H68+H65+H64+H63+H66</f>
        <v>404580.12399</v>
      </c>
      <c r="I61" s="43" t="n">
        <f aca="false">H61/G61</f>
        <v>0.752324133618163</v>
      </c>
      <c r="J61" s="42" t="n">
        <f aca="false">J62+J67+J68+J65+J64+J63+J66</f>
        <v>52737.90206</v>
      </c>
      <c r="K61" s="42" t="n">
        <f aca="false">K62+K67+K68+K65+K64+K63+K66</f>
        <v>39364.68082</v>
      </c>
      <c r="L61" s="43" t="n">
        <f aca="false">K61/J61</f>
        <v>0.746421061179391</v>
      </c>
      <c r="M61" s="42" t="n">
        <f aca="false">M62+M67+M68+M65+M64+M63+M66</f>
        <v>4700</v>
      </c>
      <c r="N61" s="42" t="n">
        <f aca="false">N62+N67+N68+N65+N64+N63+N66</f>
        <v>3318.3035</v>
      </c>
      <c r="O61" s="43" t="n">
        <f aca="false">N61/M61</f>
        <v>0.706022021276596</v>
      </c>
      <c r="ALS61" s="5"/>
      <c r="ALT61" s="5"/>
      <c r="ALU61" s="5"/>
      <c r="ALV61" s="5"/>
      <c r="ALW61" s="5"/>
      <c r="ALX61" s="5"/>
      <c r="ALY61" s="5"/>
      <c r="ALZ61" s="5"/>
      <c r="AMA61" s="5"/>
      <c r="AMB61" s="5"/>
      <c r="AMC61" s="5"/>
      <c r="AMD61" s="5"/>
      <c r="AME61" s="0"/>
      <c r="AMF61" s="0"/>
      <c r="AMG61" s="0"/>
      <c r="AMH61" s="0"/>
      <c r="AMI61" s="0"/>
      <c r="AMJ61" s="0"/>
    </row>
    <row r="62" customFormat="false" ht="101.4" hidden="false" customHeight="true" outlineLevel="0" collapsed="false">
      <c r="A62" s="45" t="n">
        <v>1</v>
      </c>
      <c r="B62" s="46" t="s">
        <v>70</v>
      </c>
      <c r="C62" s="47" t="n">
        <v>281804.2</v>
      </c>
      <c r="D62" s="47" t="n">
        <v>115293.34</v>
      </c>
      <c r="E62" s="47" t="n">
        <v>115293.34</v>
      </c>
      <c r="F62" s="48" t="n">
        <f aca="false">E62/D62</f>
        <v>1</v>
      </c>
      <c r="G62" s="47" t="n">
        <v>111448.5</v>
      </c>
      <c r="H62" s="47" t="n">
        <v>19147.32</v>
      </c>
      <c r="I62" s="48" t="n">
        <f aca="false">H62/G62</f>
        <v>0.171804196557154</v>
      </c>
      <c r="J62" s="47" t="n">
        <v>3972.25</v>
      </c>
      <c r="K62" s="47" t="n">
        <v>1357.99</v>
      </c>
      <c r="L62" s="48" t="n">
        <f aca="false">K62/J62</f>
        <v>0.341869217697778</v>
      </c>
      <c r="M62" s="47" t="n">
        <v>0</v>
      </c>
      <c r="N62" s="47" t="n">
        <v>0</v>
      </c>
      <c r="O62" s="48" t="n">
        <v>0</v>
      </c>
    </row>
    <row r="63" customFormat="false" ht="102.6" hidden="false" customHeight="true" outlineLevel="0" collapsed="false">
      <c r="A63" s="45" t="n">
        <v>2</v>
      </c>
      <c r="B63" s="46" t="s">
        <v>71</v>
      </c>
      <c r="C63" s="47" t="n">
        <v>474886.92625</v>
      </c>
      <c r="D63" s="47" t="n">
        <v>412245.99484</v>
      </c>
      <c r="E63" s="47" t="n">
        <v>412245.99484</v>
      </c>
      <c r="F63" s="48" t="n">
        <f aca="false">E63/D63</f>
        <v>1</v>
      </c>
      <c r="G63" s="47" t="n">
        <v>375287.57263</v>
      </c>
      <c r="H63" s="47" t="n">
        <v>346873.93919</v>
      </c>
      <c r="I63" s="48" t="n">
        <f aca="false">H63/G63</f>
        <v>0.924288371072672</v>
      </c>
      <c r="J63" s="47" t="n">
        <v>8500.40162</v>
      </c>
      <c r="K63" s="47" t="n">
        <v>6250.82088</v>
      </c>
      <c r="L63" s="48" t="n">
        <f aca="false">K63/J63</f>
        <v>0.73535594662879</v>
      </c>
      <c r="M63" s="47" t="n">
        <v>0</v>
      </c>
      <c r="N63" s="47" t="n">
        <v>0</v>
      </c>
      <c r="O63" s="48" t="n">
        <v>0</v>
      </c>
    </row>
    <row r="64" customFormat="false" ht="65.25" hidden="false" customHeight="true" outlineLevel="0" collapsed="false">
      <c r="A64" s="45" t="n">
        <v>3</v>
      </c>
      <c r="B64" s="46" t="s">
        <v>72</v>
      </c>
      <c r="C64" s="47" t="n">
        <v>655039.5</v>
      </c>
      <c r="D64" s="47" t="n">
        <v>339812.03093</v>
      </c>
      <c r="E64" s="47" t="n">
        <v>339812.03093</v>
      </c>
      <c r="F64" s="48" t="n">
        <f aca="false">E64/D64</f>
        <v>1</v>
      </c>
      <c r="G64" s="47" t="n">
        <v>15439.66248</v>
      </c>
      <c r="H64" s="47" t="n">
        <v>5073.60349</v>
      </c>
      <c r="I64" s="48" t="n">
        <f aca="false">H64/G64</f>
        <v>0.328608445720376</v>
      </c>
      <c r="J64" s="47" t="n">
        <v>7016.27188</v>
      </c>
      <c r="K64" s="47" t="n">
        <v>4786.86955</v>
      </c>
      <c r="L64" s="48" t="n">
        <f aca="false">K64/J64</f>
        <v>0.68225257399803</v>
      </c>
      <c r="M64" s="47" t="n">
        <v>0</v>
      </c>
      <c r="N64" s="47" t="n">
        <v>0</v>
      </c>
      <c r="O64" s="48" t="n">
        <v>0</v>
      </c>
    </row>
    <row r="65" customFormat="false" ht="68.75" hidden="false" customHeight="true" outlineLevel="0" collapsed="false">
      <c r="A65" s="45" t="n">
        <v>4</v>
      </c>
      <c r="B65" s="46" t="s">
        <v>73</v>
      </c>
      <c r="C65" s="47" t="n">
        <v>314441.3</v>
      </c>
      <c r="D65" s="47" t="n">
        <v>232084.81747</v>
      </c>
      <c r="E65" s="47" t="n">
        <v>232084.81747</v>
      </c>
      <c r="F65" s="48" t="n">
        <f aca="false">E65/D65</f>
        <v>1</v>
      </c>
      <c r="G65" s="47" t="n">
        <v>3176.175</v>
      </c>
      <c r="H65" s="47" t="n">
        <v>2344.29131</v>
      </c>
      <c r="I65" s="48" t="n">
        <f aca="false">H65/G65</f>
        <v>0.738086317661968</v>
      </c>
      <c r="J65" s="47" t="n">
        <v>9098</v>
      </c>
      <c r="K65" s="47" t="n">
        <v>7043.52104</v>
      </c>
      <c r="L65" s="48" t="n">
        <f aca="false">K65/J65</f>
        <v>0.77418345130798</v>
      </c>
      <c r="M65" s="47" t="n">
        <v>4700</v>
      </c>
      <c r="N65" s="47" t="n">
        <v>3318.3035</v>
      </c>
      <c r="O65" s="48" t="n">
        <f aca="false">N65/M65</f>
        <v>0.706022021276596</v>
      </c>
    </row>
    <row r="66" customFormat="false" ht="121.25" hidden="false" customHeight="true" outlineLevel="0" collapsed="false">
      <c r="A66" s="45" t="n">
        <v>5</v>
      </c>
      <c r="B66" s="46" t="s">
        <v>74</v>
      </c>
      <c r="C66" s="47" t="n">
        <v>150000</v>
      </c>
      <c r="D66" s="47" t="n">
        <v>62284.09341</v>
      </c>
      <c r="E66" s="47" t="n">
        <v>62284.09341</v>
      </c>
      <c r="F66" s="48" t="n">
        <f aca="false">E66/D66</f>
        <v>1</v>
      </c>
      <c r="G66" s="47" t="n">
        <v>0</v>
      </c>
      <c r="H66" s="47" t="n">
        <v>0</v>
      </c>
      <c r="I66" s="48" t="n">
        <v>0</v>
      </c>
      <c r="J66" s="47" t="n">
        <v>5000</v>
      </c>
      <c r="K66" s="47" t="n">
        <v>1009.67935</v>
      </c>
      <c r="L66" s="48" t="n">
        <f aca="false">K66/J66</f>
        <v>0.20193587</v>
      </c>
      <c r="M66" s="47" t="n">
        <v>0</v>
      </c>
      <c r="N66" s="47" t="n">
        <v>0</v>
      </c>
      <c r="O66" s="48" t="n">
        <v>0</v>
      </c>
    </row>
    <row r="67" customFormat="false" ht="57.1" hidden="false" customHeight="true" outlineLevel="0" collapsed="false">
      <c r="A67" s="45" t="n">
        <v>6</v>
      </c>
      <c r="B67" s="46" t="s">
        <v>75</v>
      </c>
      <c r="C67" s="47" t="n">
        <v>1685.4</v>
      </c>
      <c r="D67" s="47" t="n">
        <v>1685.4</v>
      </c>
      <c r="E67" s="47" t="n">
        <v>1685.4</v>
      </c>
      <c r="F67" s="48" t="n">
        <f aca="false">E67/D67</f>
        <v>1</v>
      </c>
      <c r="G67" s="47" t="n">
        <v>2202.27</v>
      </c>
      <c r="H67" s="47" t="n">
        <v>1314.47</v>
      </c>
      <c r="I67" s="48" t="n">
        <f aca="false">H67/G67</f>
        <v>0.596870501800415</v>
      </c>
      <c r="J67" s="47" t="n">
        <v>0</v>
      </c>
      <c r="K67" s="47" t="n">
        <v>0</v>
      </c>
      <c r="L67" s="48" t="n">
        <v>0</v>
      </c>
      <c r="M67" s="47" t="n">
        <v>0</v>
      </c>
      <c r="N67" s="47" t="n">
        <v>0</v>
      </c>
      <c r="O67" s="48" t="n">
        <v>0</v>
      </c>
    </row>
    <row r="68" customFormat="false" ht="43.1" hidden="false" customHeight="true" outlineLevel="0" collapsed="false">
      <c r="A68" s="45" t="n">
        <v>7</v>
      </c>
      <c r="B68" s="58" t="s">
        <v>76</v>
      </c>
      <c r="C68" s="47" t="n">
        <v>14975.6</v>
      </c>
      <c r="D68" s="47" t="n">
        <v>14780.81708</v>
      </c>
      <c r="E68" s="47" t="n">
        <v>14780.8</v>
      </c>
      <c r="F68" s="48" t="n">
        <f aca="false">E68/D68</f>
        <v>0.999998844448185</v>
      </c>
      <c r="G68" s="47" t="n">
        <v>30219.508</v>
      </c>
      <c r="H68" s="47" t="n">
        <v>29826.5</v>
      </c>
      <c r="I68" s="48" t="n">
        <f aca="false">H68/G68</f>
        <v>0.986994890849977</v>
      </c>
      <c r="J68" s="47" t="n">
        <v>19150.97856</v>
      </c>
      <c r="K68" s="47" t="n">
        <v>18915.8</v>
      </c>
      <c r="L68" s="48" t="n">
        <f aca="false">K68/J68</f>
        <v>0.987719762764958</v>
      </c>
      <c r="M68" s="47" t="n">
        <v>0</v>
      </c>
      <c r="N68" s="47" t="n">
        <v>0</v>
      </c>
      <c r="O68" s="48" t="n">
        <v>0</v>
      </c>
    </row>
    <row r="69" customFormat="false" ht="75.75" hidden="false" customHeight="true" outlineLevel="0" collapsed="false">
      <c r="A69" s="40" t="n">
        <v>6</v>
      </c>
      <c r="B69" s="41" t="s">
        <v>77</v>
      </c>
      <c r="C69" s="42" t="n">
        <f aca="false">C70</f>
        <v>13346.9</v>
      </c>
      <c r="D69" s="42" t="n">
        <f aca="false">D70</f>
        <v>13021.427</v>
      </c>
      <c r="E69" s="42" t="n">
        <f aca="false">E70</f>
        <v>13021.427</v>
      </c>
      <c r="F69" s="43" t="n">
        <f aca="false">E69/D69</f>
        <v>1</v>
      </c>
      <c r="G69" s="42" t="n">
        <f aca="false">G70</f>
        <v>851.93</v>
      </c>
      <c r="H69" s="42" t="n">
        <f aca="false">H70</f>
        <v>831.155</v>
      </c>
      <c r="I69" s="43" t="n">
        <f aca="false">(H69/G69)</f>
        <v>0.975614193654408</v>
      </c>
      <c r="J69" s="42" t="n">
        <f aca="false">J70</f>
        <v>772.96</v>
      </c>
      <c r="K69" s="42" t="n">
        <f aca="false">K70</f>
        <v>753.932</v>
      </c>
      <c r="L69" s="43" t="n">
        <f aca="false">(K69/J69)</f>
        <v>0.975382943489961</v>
      </c>
      <c r="M69" s="42" t="n">
        <f aca="false">M70</f>
        <v>0</v>
      </c>
      <c r="N69" s="42" t="n">
        <f aca="false">N70</f>
        <v>0</v>
      </c>
      <c r="O69" s="43" t="n">
        <v>0</v>
      </c>
    </row>
    <row r="70" customFormat="false" ht="54.8" hidden="false" customHeight="true" outlineLevel="0" collapsed="false">
      <c r="A70" s="45" t="n">
        <v>1</v>
      </c>
      <c r="B70" s="58" t="s">
        <v>78</v>
      </c>
      <c r="C70" s="47" t="n">
        <v>13346.9</v>
      </c>
      <c r="D70" s="47" t="n">
        <v>13021.427</v>
      </c>
      <c r="E70" s="47" t="n">
        <v>13021.427</v>
      </c>
      <c r="F70" s="48" t="n">
        <f aca="false">E70/D70</f>
        <v>1</v>
      </c>
      <c r="G70" s="47" t="n">
        <v>851.93</v>
      </c>
      <c r="H70" s="47" t="n">
        <v>831.155</v>
      </c>
      <c r="I70" s="48" t="n">
        <f aca="false">H70/G70</f>
        <v>0.975614193654408</v>
      </c>
      <c r="J70" s="47" t="n">
        <v>772.96</v>
      </c>
      <c r="K70" s="47" t="n">
        <v>753.932</v>
      </c>
      <c r="L70" s="48" t="n">
        <f aca="false">K70/J70</f>
        <v>0.975382943489961</v>
      </c>
      <c r="M70" s="47" t="n">
        <v>0</v>
      </c>
      <c r="N70" s="47" t="n">
        <v>0</v>
      </c>
      <c r="O70" s="48" t="n">
        <v>0</v>
      </c>
    </row>
    <row r="71" s="44" customFormat="true" ht="51.3" hidden="false" customHeight="true" outlineLevel="0" collapsed="false">
      <c r="A71" s="40" t="n">
        <v>7</v>
      </c>
      <c r="B71" s="41" t="s">
        <v>79</v>
      </c>
      <c r="C71" s="42" t="n">
        <f aca="false">C72+C73+C74+C77+C81+C82+C83+C84+C78+C79+C80+C75+C76</f>
        <v>229829.5</v>
      </c>
      <c r="D71" s="42" t="n">
        <f aca="false">D72+D73+D74+D77+D81+D82+D83+D84+D78+D79+D80+D75+D76</f>
        <v>188101.8</v>
      </c>
      <c r="E71" s="42" t="n">
        <f aca="false">E72+E73+E74+E77+E81+E82+E83+E84+E78+E79+E80+E75+E76</f>
        <v>188101.8</v>
      </c>
      <c r="F71" s="43" t="n">
        <f aca="false">E71/D71</f>
        <v>1</v>
      </c>
      <c r="G71" s="42" t="n">
        <f aca="false">G72+G73+G74+G77+G81+G82+G83+G84+G78+G79+G80+G75+G76</f>
        <v>26518.09</v>
      </c>
      <c r="H71" s="42" t="n">
        <f aca="false">H72+H73+H74+H77+H81+H82+H83+H84+H78+H79+H80+H75+H76</f>
        <v>13710.75</v>
      </c>
      <c r="I71" s="43" t="n">
        <f aca="false">H71/G71</f>
        <v>0.517033843689346</v>
      </c>
      <c r="J71" s="42" t="n">
        <f aca="false">J72+J73+J74+J77+J81+J82+J83+J84+J78+J79+J80+J75+J76</f>
        <v>3930.31</v>
      </c>
      <c r="K71" s="42" t="n">
        <f aca="false">K72+K73+K74+K77+K81+K82+K83+K84+K78+K79+K80+K75+K76</f>
        <v>70.57</v>
      </c>
      <c r="L71" s="43" t="n">
        <f aca="false">K71/J71</f>
        <v>0.017955326679066</v>
      </c>
      <c r="M71" s="42" t="n">
        <f aca="false">M72+M73+M74+M77+M81+M82+M83+M84+M78+M79+M80+M75+M76</f>
        <v>0</v>
      </c>
      <c r="N71" s="42" t="n">
        <f aca="false">N72+N73+N74+N77+N81+N82+N83+N84+N78+N79+N80+N75+N76</f>
        <v>0</v>
      </c>
      <c r="O71" s="43" t="n">
        <v>0</v>
      </c>
      <c r="ALS71" s="5"/>
      <c r="ALT71" s="5"/>
      <c r="ALU71" s="5"/>
      <c r="ALV71" s="5"/>
      <c r="ALW71" s="5"/>
      <c r="ALX71" s="5"/>
      <c r="ALY71" s="5"/>
      <c r="ALZ71" s="5"/>
      <c r="AMA71" s="5"/>
      <c r="AMB71" s="5"/>
      <c r="AMC71" s="5"/>
      <c r="AMD71" s="5"/>
      <c r="AME71" s="0"/>
      <c r="AMF71" s="0"/>
      <c r="AMG71" s="0"/>
      <c r="AMH71" s="0"/>
      <c r="AMI71" s="0"/>
      <c r="AMJ71" s="0"/>
    </row>
    <row r="72" customFormat="false" ht="53.6" hidden="false" customHeight="true" outlineLevel="0" collapsed="false">
      <c r="A72" s="45" t="n">
        <v>1</v>
      </c>
      <c r="B72" s="46" t="s">
        <v>80</v>
      </c>
      <c r="C72" s="47" t="n">
        <v>300</v>
      </c>
      <c r="D72" s="47" t="n">
        <v>300</v>
      </c>
      <c r="E72" s="47" t="n">
        <v>300</v>
      </c>
      <c r="F72" s="48" t="n">
        <f aca="false">E72/D72</f>
        <v>1</v>
      </c>
      <c r="G72" s="47" t="n">
        <v>0</v>
      </c>
      <c r="H72" s="47" t="n">
        <v>0</v>
      </c>
      <c r="I72" s="48" t="n">
        <v>0</v>
      </c>
      <c r="J72" s="47" t="n">
        <v>0</v>
      </c>
      <c r="K72" s="47" t="n">
        <v>0</v>
      </c>
      <c r="L72" s="48" t="n">
        <v>0</v>
      </c>
      <c r="M72" s="47" t="n">
        <v>0</v>
      </c>
      <c r="N72" s="47" t="n">
        <v>0</v>
      </c>
      <c r="O72" s="48" t="n">
        <v>0</v>
      </c>
    </row>
    <row r="73" customFormat="false" ht="55.95" hidden="false" customHeight="true" outlineLevel="0" collapsed="false">
      <c r="A73" s="45" t="n">
        <v>2</v>
      </c>
      <c r="B73" s="59" t="s">
        <v>81</v>
      </c>
      <c r="C73" s="47" t="n">
        <v>41884.2</v>
      </c>
      <c r="D73" s="47" t="n">
        <v>40855.9</v>
      </c>
      <c r="E73" s="47" t="n">
        <v>40855.9</v>
      </c>
      <c r="F73" s="48" t="n">
        <f aca="false">E73/D73</f>
        <v>1</v>
      </c>
      <c r="G73" s="47" t="n">
        <v>2890.74</v>
      </c>
      <c r="H73" s="47" t="n">
        <v>2825.1</v>
      </c>
      <c r="I73" s="48" t="n">
        <f aca="false">H73/G73</f>
        <v>0.97729301147803</v>
      </c>
      <c r="J73" s="47" t="n">
        <v>452.27</v>
      </c>
      <c r="K73" s="47" t="n">
        <v>0</v>
      </c>
      <c r="L73" s="48" t="n">
        <f aca="false">K73/J73</f>
        <v>0</v>
      </c>
      <c r="M73" s="47" t="n">
        <v>0</v>
      </c>
      <c r="N73" s="47" t="n">
        <v>0</v>
      </c>
      <c r="O73" s="48" t="n">
        <v>0</v>
      </c>
    </row>
    <row r="74" customFormat="false" ht="53.6" hidden="false" customHeight="true" outlineLevel="0" collapsed="false">
      <c r="A74" s="45" t="n">
        <v>3</v>
      </c>
      <c r="B74" s="59" t="s">
        <v>82</v>
      </c>
      <c r="C74" s="47" t="n">
        <v>47788.3</v>
      </c>
      <c r="D74" s="47" t="n">
        <v>38916</v>
      </c>
      <c r="E74" s="47" t="n">
        <v>38916</v>
      </c>
      <c r="F74" s="48" t="n">
        <f aca="false">E74/D74</f>
        <v>1</v>
      </c>
      <c r="G74" s="47" t="n">
        <v>3050.32</v>
      </c>
      <c r="H74" s="47" t="n">
        <v>2484</v>
      </c>
      <c r="I74" s="48" t="n">
        <f aca="false">H74/G74</f>
        <v>0.814340790474442</v>
      </c>
      <c r="J74" s="47" t="n">
        <v>513.53</v>
      </c>
      <c r="K74" s="47" t="n">
        <v>0</v>
      </c>
      <c r="L74" s="48" t="n">
        <v>0</v>
      </c>
      <c r="M74" s="47" t="n">
        <v>0</v>
      </c>
      <c r="N74" s="47" t="n">
        <v>0</v>
      </c>
      <c r="O74" s="48" t="n">
        <v>0</v>
      </c>
    </row>
    <row r="75" customFormat="false" ht="62.95" hidden="false" customHeight="true" outlineLevel="0" collapsed="false">
      <c r="A75" s="45" t="n">
        <v>4</v>
      </c>
      <c r="B75" s="59" t="s">
        <v>83</v>
      </c>
      <c r="C75" s="47" t="n">
        <v>30330</v>
      </c>
      <c r="D75" s="47" t="n">
        <v>0</v>
      </c>
      <c r="E75" s="47" t="n">
        <v>0</v>
      </c>
      <c r="F75" s="48" t="n">
        <v>0</v>
      </c>
      <c r="G75" s="47" t="n">
        <v>17342.26</v>
      </c>
      <c r="H75" s="47" t="n">
        <v>5231.06</v>
      </c>
      <c r="I75" s="48" t="n">
        <f aca="false">H75/G75</f>
        <v>0.301636580238101</v>
      </c>
      <c r="J75" s="47" t="n">
        <v>481.54</v>
      </c>
      <c r="K75" s="47" t="n">
        <v>52.84</v>
      </c>
      <c r="L75" s="48" t="n">
        <f aca="false">K75/J75</f>
        <v>0.109731278813806</v>
      </c>
      <c r="M75" s="47" t="n">
        <v>0</v>
      </c>
      <c r="N75" s="47" t="n">
        <v>0</v>
      </c>
      <c r="O75" s="48" t="n">
        <v>0</v>
      </c>
    </row>
    <row r="76" customFormat="false" ht="62.95" hidden="false" customHeight="true" outlineLevel="0" collapsed="false">
      <c r="A76" s="45" t="n">
        <v>5</v>
      </c>
      <c r="B76" s="59" t="s">
        <v>84</v>
      </c>
      <c r="C76" s="47" t="n">
        <v>0</v>
      </c>
      <c r="D76" s="47" t="n">
        <v>0</v>
      </c>
      <c r="E76" s="47" t="n">
        <v>0</v>
      </c>
      <c r="F76" s="48" t="n">
        <v>0</v>
      </c>
      <c r="G76" s="47" t="n">
        <v>0</v>
      </c>
      <c r="H76" s="47" t="n">
        <v>0</v>
      </c>
      <c r="I76" s="48" t="n">
        <v>0</v>
      </c>
      <c r="J76" s="47" t="n">
        <v>0</v>
      </c>
      <c r="K76" s="47" t="n">
        <v>0</v>
      </c>
      <c r="L76" s="48" t="n">
        <v>0</v>
      </c>
      <c r="M76" s="47" t="n">
        <v>0</v>
      </c>
      <c r="N76" s="47" t="n">
        <v>0</v>
      </c>
      <c r="O76" s="48" t="n">
        <v>0</v>
      </c>
    </row>
    <row r="77" customFormat="false" ht="54.8" hidden="false" customHeight="true" outlineLevel="0" collapsed="false">
      <c r="A77" s="45" t="n">
        <v>6</v>
      </c>
      <c r="B77" s="59" t="s">
        <v>85</v>
      </c>
      <c r="C77" s="47" t="n">
        <v>5000</v>
      </c>
      <c r="D77" s="47" t="n">
        <v>5000</v>
      </c>
      <c r="E77" s="47" t="n">
        <v>5000</v>
      </c>
      <c r="F77" s="48" t="n">
        <f aca="false">E77/D77</f>
        <v>1</v>
      </c>
      <c r="G77" s="47" t="n">
        <v>0</v>
      </c>
      <c r="H77" s="47" t="n">
        <v>0</v>
      </c>
      <c r="I77" s="48" t="n">
        <v>0</v>
      </c>
      <c r="J77" s="47" t="n">
        <v>0</v>
      </c>
      <c r="K77" s="47" t="n">
        <v>0</v>
      </c>
      <c r="L77" s="48" t="n">
        <v>0</v>
      </c>
      <c r="M77" s="47" t="n">
        <v>0</v>
      </c>
      <c r="N77" s="47" t="n">
        <v>0</v>
      </c>
      <c r="O77" s="48" t="n">
        <v>0</v>
      </c>
    </row>
    <row r="78" customFormat="false" ht="54.8" hidden="false" customHeight="true" outlineLevel="0" collapsed="false">
      <c r="A78" s="45" t="n">
        <v>7</v>
      </c>
      <c r="B78" s="59" t="s">
        <v>86</v>
      </c>
      <c r="C78" s="47" t="n">
        <v>38512</v>
      </c>
      <c r="D78" s="47" t="n">
        <v>38512</v>
      </c>
      <c r="E78" s="47" t="n">
        <v>38512</v>
      </c>
      <c r="F78" s="48" t="n">
        <f aca="false">E78/D78</f>
        <v>1</v>
      </c>
      <c r="G78" s="47" t="n">
        <v>389.01</v>
      </c>
      <c r="H78" s="47" t="n">
        <v>389</v>
      </c>
      <c r="I78" s="48" t="n">
        <f aca="false">H78/G78</f>
        <v>0.999974293719956</v>
      </c>
      <c r="J78" s="47" t="n">
        <v>0</v>
      </c>
      <c r="K78" s="47" t="n">
        <v>0</v>
      </c>
      <c r="L78" s="48" t="n">
        <v>0</v>
      </c>
      <c r="M78" s="47" t="n">
        <v>0</v>
      </c>
      <c r="N78" s="47" t="n">
        <v>0</v>
      </c>
      <c r="O78" s="48" t="n">
        <v>0</v>
      </c>
    </row>
    <row r="79" customFormat="false" ht="60.6" hidden="false" customHeight="true" outlineLevel="0" collapsed="false">
      <c r="A79" s="45" t="n">
        <v>8</v>
      </c>
      <c r="B79" s="59" t="s">
        <v>87</v>
      </c>
      <c r="C79" s="47" t="n">
        <v>20100</v>
      </c>
      <c r="D79" s="47" t="n">
        <v>19475</v>
      </c>
      <c r="E79" s="47" t="n">
        <v>19475</v>
      </c>
      <c r="F79" s="48" t="n">
        <f aca="false">E79/D79</f>
        <v>1</v>
      </c>
      <c r="G79" s="47" t="n">
        <v>270.75</v>
      </c>
      <c r="H79" s="47" t="n">
        <v>262.3</v>
      </c>
      <c r="I79" s="48" t="n">
        <f aca="false">H79/G79</f>
        <v>0.968790397045245</v>
      </c>
      <c r="J79" s="47" t="n">
        <v>105.54</v>
      </c>
      <c r="K79" s="47" t="n">
        <v>0</v>
      </c>
      <c r="L79" s="48" t="n">
        <v>0</v>
      </c>
      <c r="M79" s="47" t="n">
        <v>0</v>
      </c>
      <c r="N79" s="47" t="n">
        <v>0</v>
      </c>
      <c r="O79" s="48" t="n">
        <v>0</v>
      </c>
    </row>
    <row r="80" customFormat="false" ht="62.95" hidden="false" customHeight="true" outlineLevel="0" collapsed="false">
      <c r="A80" s="45" t="n">
        <v>9</v>
      </c>
      <c r="B80" s="59" t="s">
        <v>88</v>
      </c>
      <c r="C80" s="47" t="n">
        <v>6621.1</v>
      </c>
      <c r="D80" s="47" t="n">
        <v>6621.1</v>
      </c>
      <c r="E80" s="47" t="n">
        <v>6621.1</v>
      </c>
      <c r="F80" s="48" t="n">
        <f aca="false">E80/D80</f>
        <v>1</v>
      </c>
      <c r="G80" s="47" t="n">
        <v>66.9</v>
      </c>
      <c r="H80" s="47" t="n">
        <v>66.9</v>
      </c>
      <c r="I80" s="48" t="n">
        <f aca="false">H80/G80</f>
        <v>1</v>
      </c>
      <c r="J80" s="47" t="n">
        <v>67.55</v>
      </c>
      <c r="K80" s="47" t="n">
        <v>0</v>
      </c>
      <c r="L80" s="48" t="n">
        <v>0</v>
      </c>
      <c r="M80" s="47" t="n">
        <v>0</v>
      </c>
      <c r="N80" s="47" t="n">
        <v>0</v>
      </c>
      <c r="O80" s="48" t="n">
        <v>0</v>
      </c>
    </row>
    <row r="81" customFormat="false" ht="54.8" hidden="false" customHeight="true" outlineLevel="0" collapsed="false">
      <c r="A81" s="45" t="n">
        <v>10</v>
      </c>
      <c r="B81" s="59" t="s">
        <v>89</v>
      </c>
      <c r="C81" s="47" t="n">
        <v>1650</v>
      </c>
      <c r="D81" s="47" t="n">
        <v>1650</v>
      </c>
      <c r="E81" s="47" t="n">
        <v>1650</v>
      </c>
      <c r="F81" s="48" t="n">
        <f aca="false">E81/D81</f>
        <v>1</v>
      </c>
      <c r="G81" s="47" t="n">
        <v>105.32</v>
      </c>
      <c r="H81" s="47" t="n">
        <v>105.32</v>
      </c>
      <c r="I81" s="48" t="n">
        <f aca="false">H81/G81</f>
        <v>1</v>
      </c>
      <c r="J81" s="47" t="n">
        <v>17.73</v>
      </c>
      <c r="K81" s="47" t="n">
        <v>17.73</v>
      </c>
      <c r="L81" s="48" t="n">
        <f aca="false">K81/J81</f>
        <v>1</v>
      </c>
      <c r="M81" s="47" t="n">
        <v>0</v>
      </c>
      <c r="N81" s="47" t="n">
        <v>0</v>
      </c>
      <c r="O81" s="48" t="n">
        <v>0</v>
      </c>
    </row>
    <row r="82" customFormat="false" ht="88.6" hidden="false" customHeight="true" outlineLevel="0" collapsed="false">
      <c r="A82" s="45" t="n">
        <v>11</v>
      </c>
      <c r="B82" s="54" t="s">
        <v>90</v>
      </c>
      <c r="C82" s="47" t="n">
        <v>20417.1</v>
      </c>
      <c r="D82" s="47" t="n">
        <v>19545</v>
      </c>
      <c r="E82" s="47" t="n">
        <v>19545</v>
      </c>
      <c r="F82" s="48" t="n">
        <f aca="false">E82/D82</f>
        <v>1</v>
      </c>
      <c r="G82" s="47" t="n">
        <v>1303.22</v>
      </c>
      <c r="H82" s="47" t="n">
        <v>1247.5</v>
      </c>
      <c r="I82" s="48" t="n">
        <f aca="false">H82/G82</f>
        <v>0.957244363960037</v>
      </c>
      <c r="J82" s="47" t="n">
        <v>1922</v>
      </c>
      <c r="K82" s="47" t="n">
        <v>0</v>
      </c>
      <c r="L82" s="48" t="n">
        <f aca="false">K82/J82</f>
        <v>0</v>
      </c>
      <c r="M82" s="47" t="n">
        <v>0</v>
      </c>
      <c r="N82" s="47" t="n">
        <v>0</v>
      </c>
      <c r="O82" s="48" t="n">
        <v>0</v>
      </c>
    </row>
    <row r="83" customFormat="false" ht="79.25" hidden="false" customHeight="true" outlineLevel="0" collapsed="false">
      <c r="A83" s="45" t="n">
        <v>12</v>
      </c>
      <c r="B83" s="54" t="s">
        <v>91</v>
      </c>
      <c r="C83" s="47" t="n">
        <v>11840.5</v>
      </c>
      <c r="D83" s="47" t="n">
        <v>11840.5</v>
      </c>
      <c r="E83" s="47" t="n">
        <v>11840.5</v>
      </c>
      <c r="F83" s="48" t="n">
        <f aca="false">E83/D83</f>
        <v>1</v>
      </c>
      <c r="G83" s="47" t="n">
        <v>755.77</v>
      </c>
      <c r="H83" s="47" t="n">
        <v>755.77</v>
      </c>
      <c r="I83" s="48" t="n">
        <f aca="false">H83/G83</f>
        <v>1</v>
      </c>
      <c r="J83" s="47" t="n">
        <v>0</v>
      </c>
      <c r="K83" s="47" t="n">
        <v>0</v>
      </c>
      <c r="L83" s="48" t="n">
        <v>0</v>
      </c>
      <c r="M83" s="47" t="n">
        <v>0</v>
      </c>
      <c r="N83" s="47" t="n">
        <v>0</v>
      </c>
      <c r="O83" s="48" t="n">
        <v>0</v>
      </c>
    </row>
    <row r="84" customFormat="false" ht="93.25" hidden="false" customHeight="true" outlineLevel="0" collapsed="false">
      <c r="A84" s="45" t="n">
        <v>13</v>
      </c>
      <c r="B84" s="54" t="s">
        <v>92</v>
      </c>
      <c r="C84" s="47" t="n">
        <v>5386.3</v>
      </c>
      <c r="D84" s="47" t="n">
        <v>5386.3</v>
      </c>
      <c r="E84" s="47" t="n">
        <v>5386.3</v>
      </c>
      <c r="F84" s="48" t="n">
        <f aca="false">E84/D84</f>
        <v>1</v>
      </c>
      <c r="G84" s="47" t="n">
        <v>343.8</v>
      </c>
      <c r="H84" s="47" t="n">
        <v>343.8</v>
      </c>
      <c r="I84" s="48" t="n">
        <f aca="false">H84/G84</f>
        <v>1</v>
      </c>
      <c r="J84" s="47" t="n">
        <v>370.15</v>
      </c>
      <c r="K84" s="47" t="n">
        <v>0</v>
      </c>
      <c r="L84" s="48" t="n">
        <f aca="false">K84/J84</f>
        <v>0</v>
      </c>
      <c r="M84" s="47" t="n">
        <v>0</v>
      </c>
      <c r="N84" s="47" t="n">
        <v>0</v>
      </c>
      <c r="O84" s="48" t="n">
        <v>0</v>
      </c>
    </row>
    <row r="85" s="44" customFormat="true" ht="50.1" hidden="false" customHeight="true" outlineLevel="0" collapsed="false">
      <c r="A85" s="40" t="n">
        <v>8</v>
      </c>
      <c r="B85" s="41" t="s">
        <v>93</v>
      </c>
      <c r="C85" s="49" t="n">
        <f aca="false">C86+C87+C88+C89</f>
        <v>335601.9</v>
      </c>
      <c r="D85" s="49" t="n">
        <f aca="false">D86+D87+D88+D89</f>
        <v>172819.4</v>
      </c>
      <c r="E85" s="49" t="n">
        <f aca="false">E86+E87+E88+E89</f>
        <v>172819.4</v>
      </c>
      <c r="F85" s="43" t="n">
        <f aca="false">E85/D85</f>
        <v>1</v>
      </c>
      <c r="G85" s="49" t="n">
        <f aca="false">G86+G87+G88+G89</f>
        <v>15683.68364</v>
      </c>
      <c r="H85" s="49" t="n">
        <f aca="false">H86+H87+H88+H89</f>
        <v>13667.97</v>
      </c>
      <c r="I85" s="43" t="n">
        <f aca="false">H85/G85</f>
        <v>0.871477027574117</v>
      </c>
      <c r="J85" s="49" t="n">
        <f aca="false">J86+J87+J88+J89</f>
        <v>447.56458</v>
      </c>
      <c r="K85" s="49" t="n">
        <f aca="false">K86+K87+K88+K89</f>
        <v>446.01</v>
      </c>
      <c r="L85" s="43" t="n">
        <f aca="false">K85/J85</f>
        <v>0.996526579471503</v>
      </c>
      <c r="M85" s="49" t="n">
        <f aca="false">M86+M87+M88+M89</f>
        <v>0</v>
      </c>
      <c r="N85" s="49" t="n">
        <f aca="false">N86+N87+N88+N89</f>
        <v>0</v>
      </c>
      <c r="O85" s="43" t="n">
        <v>0</v>
      </c>
      <c r="ALS85" s="5"/>
      <c r="ALT85" s="5"/>
      <c r="ALU85" s="5"/>
      <c r="ALV85" s="5"/>
      <c r="ALW85" s="5"/>
      <c r="ALX85" s="5"/>
      <c r="ALY85" s="5"/>
      <c r="ALZ85" s="5"/>
      <c r="AMA85" s="5"/>
      <c r="AMB85" s="5"/>
      <c r="AMC85" s="5"/>
      <c r="AMD85" s="5"/>
      <c r="AME85" s="0"/>
      <c r="AMF85" s="0"/>
      <c r="AMG85" s="0"/>
      <c r="AMH85" s="0"/>
      <c r="AMI85" s="0"/>
      <c r="AMJ85" s="0"/>
    </row>
    <row r="86" s="44" customFormat="true" ht="64.1" hidden="false" customHeight="true" outlineLevel="0" collapsed="false">
      <c r="A86" s="45" t="n">
        <v>1</v>
      </c>
      <c r="B86" s="54" t="s">
        <v>94</v>
      </c>
      <c r="C86" s="47" t="n">
        <v>10087.2</v>
      </c>
      <c r="D86" s="47" t="n">
        <v>10078.4</v>
      </c>
      <c r="E86" s="47" t="n">
        <v>10078.4</v>
      </c>
      <c r="F86" s="48" t="n">
        <f aca="false">E86/D86</f>
        <v>1</v>
      </c>
      <c r="G86" s="47" t="n">
        <v>101.9</v>
      </c>
      <c r="H86" s="47" t="n">
        <v>101.8</v>
      </c>
      <c r="I86" s="48" t="n">
        <f aca="false">H86/G86</f>
        <v>0.999018645731109</v>
      </c>
      <c r="J86" s="47" t="n">
        <v>102.9</v>
      </c>
      <c r="K86" s="47" t="n">
        <v>102.8</v>
      </c>
      <c r="L86" s="48" t="n">
        <f aca="false">K86/J86</f>
        <v>0.999028182701652</v>
      </c>
      <c r="M86" s="47" t="n">
        <v>0</v>
      </c>
      <c r="N86" s="47" t="n">
        <v>0</v>
      </c>
      <c r="O86" s="48" t="n">
        <v>0</v>
      </c>
      <c r="ALS86" s="5"/>
      <c r="ALT86" s="5"/>
      <c r="ALU86" s="5"/>
      <c r="ALV86" s="5"/>
      <c r="ALW86" s="5"/>
      <c r="ALX86" s="5"/>
      <c r="ALY86" s="5"/>
      <c r="ALZ86" s="5"/>
      <c r="AMA86" s="5"/>
      <c r="AMB86" s="5"/>
      <c r="AMC86" s="5"/>
      <c r="AMD86" s="5"/>
      <c r="AME86" s="0"/>
      <c r="AMF86" s="0"/>
      <c r="AMG86" s="0"/>
      <c r="AMH86" s="0"/>
      <c r="AMI86" s="0"/>
      <c r="AMJ86" s="0"/>
    </row>
    <row r="87" s="44" customFormat="true" ht="118.55" hidden="false" customHeight="true" outlineLevel="0" collapsed="false">
      <c r="A87" s="45" t="n">
        <v>2</v>
      </c>
      <c r="B87" s="54" t="s">
        <v>95</v>
      </c>
      <c r="C87" s="47" t="n">
        <v>9050.9</v>
      </c>
      <c r="D87" s="47" t="n">
        <v>9050.9</v>
      </c>
      <c r="E87" s="47" t="n">
        <v>9050.9</v>
      </c>
      <c r="F87" s="48" t="n">
        <f aca="false">E87/D87</f>
        <v>1</v>
      </c>
      <c r="G87" s="47" t="n">
        <v>91.42</v>
      </c>
      <c r="H87" s="47" t="n">
        <v>91.4</v>
      </c>
      <c r="I87" s="48" t="n">
        <f aca="false">H87/G87</f>
        <v>0.999781229490265</v>
      </c>
      <c r="J87" s="47" t="n">
        <v>92.3</v>
      </c>
      <c r="K87" s="47" t="n">
        <v>92.3</v>
      </c>
      <c r="L87" s="48" t="n">
        <f aca="false">K87/J87</f>
        <v>1</v>
      </c>
      <c r="M87" s="47" t="n">
        <v>0</v>
      </c>
      <c r="N87" s="47" t="n">
        <v>0</v>
      </c>
      <c r="O87" s="48" t="n">
        <v>0</v>
      </c>
      <c r="ALS87" s="5"/>
      <c r="ALT87" s="5"/>
      <c r="ALU87" s="5"/>
      <c r="ALV87" s="5"/>
      <c r="ALW87" s="5"/>
      <c r="ALX87" s="5"/>
      <c r="ALY87" s="5"/>
      <c r="ALZ87" s="5"/>
      <c r="AMA87" s="5"/>
      <c r="AMB87" s="5"/>
      <c r="AMC87" s="5"/>
      <c r="AMD87" s="5"/>
      <c r="AME87" s="0"/>
      <c r="AMF87" s="0"/>
      <c r="AMG87" s="0"/>
      <c r="AMH87" s="0"/>
      <c r="AMI87" s="0"/>
      <c r="AMJ87" s="0"/>
    </row>
    <row r="88" s="44" customFormat="true" ht="60.3" hidden="false" customHeight="true" outlineLevel="0" collapsed="false">
      <c r="A88" s="45" t="n">
        <v>3</v>
      </c>
      <c r="B88" s="54" t="s">
        <v>96</v>
      </c>
      <c r="C88" s="47" t="n">
        <v>6246.7</v>
      </c>
      <c r="D88" s="47" t="n">
        <v>6246.7</v>
      </c>
      <c r="E88" s="47" t="n">
        <v>6246.7</v>
      </c>
      <c r="F88" s="48" t="n">
        <v>1</v>
      </c>
      <c r="G88" s="47" t="n">
        <v>398.7</v>
      </c>
      <c r="H88" s="47" t="n">
        <v>398.7</v>
      </c>
      <c r="I88" s="48" t="n">
        <f aca="false">H88/G88</f>
        <v>1</v>
      </c>
      <c r="J88" s="47" t="n">
        <v>37.6</v>
      </c>
      <c r="K88" s="47" t="n">
        <v>37.6</v>
      </c>
      <c r="L88" s="48" t="n">
        <f aca="false">K88/J88</f>
        <v>1</v>
      </c>
      <c r="M88" s="47" t="n">
        <v>0</v>
      </c>
      <c r="N88" s="47" t="n">
        <v>0</v>
      </c>
      <c r="O88" s="48" t="n">
        <v>0</v>
      </c>
      <c r="ALS88" s="5"/>
      <c r="ALT88" s="5"/>
      <c r="ALU88" s="5"/>
      <c r="ALV88" s="5"/>
      <c r="ALW88" s="5"/>
      <c r="ALX88" s="5"/>
      <c r="ALY88" s="5"/>
      <c r="ALZ88" s="5"/>
      <c r="AMA88" s="5"/>
      <c r="AMB88" s="5"/>
      <c r="AMC88" s="5"/>
      <c r="AMD88" s="5"/>
      <c r="AME88" s="0"/>
      <c r="AMF88" s="0"/>
      <c r="AMG88" s="0"/>
      <c r="AMH88" s="0"/>
      <c r="AMI88" s="0"/>
      <c r="AMJ88" s="0"/>
    </row>
    <row r="89" customFormat="false" ht="79.85" hidden="false" customHeight="false" outlineLevel="0" collapsed="false">
      <c r="A89" s="45" t="n">
        <v>4</v>
      </c>
      <c r="B89" s="54" t="s">
        <v>97</v>
      </c>
      <c r="C89" s="47" t="n">
        <v>310217.1</v>
      </c>
      <c r="D89" s="47" t="n">
        <v>147443.4</v>
      </c>
      <c r="E89" s="47" t="n">
        <v>147443.4</v>
      </c>
      <c r="F89" s="48" t="n">
        <f aca="false">E89/D89</f>
        <v>1</v>
      </c>
      <c r="G89" s="47" t="n">
        <v>15091.66364</v>
      </c>
      <c r="H89" s="47" t="n">
        <v>13076.07</v>
      </c>
      <c r="I89" s="48" t="n">
        <f aca="false">H89/G89</f>
        <v>0.866443243894084</v>
      </c>
      <c r="J89" s="47" t="n">
        <v>214.76458</v>
      </c>
      <c r="K89" s="47" t="n">
        <v>213.31</v>
      </c>
      <c r="L89" s="48" t="n">
        <f aca="false">K89/J89</f>
        <v>0.99322709545494</v>
      </c>
      <c r="M89" s="47" t="n">
        <v>0</v>
      </c>
      <c r="N89" s="47" t="n">
        <v>0</v>
      </c>
      <c r="O89" s="48" t="n">
        <v>0</v>
      </c>
    </row>
    <row r="90" s="44" customFormat="true" ht="46.25" hidden="false" customHeight="false" outlineLevel="0" collapsed="false">
      <c r="A90" s="40" t="n">
        <v>9</v>
      </c>
      <c r="B90" s="41" t="s">
        <v>98</v>
      </c>
      <c r="C90" s="49" t="n">
        <f aca="false">C91+C92+C93+C94+C95</f>
        <v>132316.6</v>
      </c>
      <c r="D90" s="49" t="n">
        <f aca="false">D91+D92+D93+D94+D95</f>
        <v>84428.1264</v>
      </c>
      <c r="E90" s="49" t="n">
        <f aca="false">E91+E92+E93+E94+E95</f>
        <v>84428.1264</v>
      </c>
      <c r="F90" s="43" t="n">
        <f aca="false">E90/D90</f>
        <v>1</v>
      </c>
      <c r="G90" s="49" t="n">
        <f aca="false">G91+G92+G93+G94+G95</f>
        <v>1109.00912</v>
      </c>
      <c r="H90" s="49" t="n">
        <f aca="false">H91+H92+H93+H94+H95</f>
        <v>625.28716</v>
      </c>
      <c r="I90" s="43" t="n">
        <f aca="false">H90/G90</f>
        <v>0.5638250837829</v>
      </c>
      <c r="J90" s="49" t="n">
        <f aca="false">J91+J92+J93+J94+J95</f>
        <v>0</v>
      </c>
      <c r="K90" s="49" t="n">
        <f aca="false">K91+K92+K93+K94+K95</f>
        <v>0</v>
      </c>
      <c r="L90" s="43" t="n">
        <v>0</v>
      </c>
      <c r="M90" s="49" t="n">
        <f aca="false">M91+M92+M93+M94+M95</f>
        <v>0</v>
      </c>
      <c r="N90" s="49" t="n">
        <f aca="false">N91+N92+N93+N94+N95</f>
        <v>0</v>
      </c>
      <c r="O90" s="43" t="n">
        <v>0</v>
      </c>
      <c r="ALS90" s="5"/>
      <c r="ALT90" s="5"/>
      <c r="ALU90" s="5"/>
      <c r="ALV90" s="5"/>
      <c r="ALW90" s="5"/>
      <c r="ALX90" s="5"/>
      <c r="ALY90" s="5"/>
      <c r="ALZ90" s="5"/>
      <c r="AMA90" s="5"/>
      <c r="AMB90" s="5"/>
      <c r="AMC90" s="5"/>
      <c r="AMD90" s="5"/>
      <c r="AME90" s="0"/>
      <c r="AMF90" s="0"/>
      <c r="AMG90" s="0"/>
      <c r="AMH90" s="0"/>
      <c r="AMI90" s="0"/>
      <c r="AMJ90" s="0"/>
    </row>
    <row r="91" customFormat="false" ht="91" hidden="false" customHeight="false" outlineLevel="0" collapsed="false">
      <c r="A91" s="45" t="n">
        <v>1</v>
      </c>
      <c r="B91" s="46" t="s">
        <v>99</v>
      </c>
      <c r="C91" s="47" t="n">
        <v>4278.9</v>
      </c>
      <c r="D91" s="47" t="n">
        <v>4278.9</v>
      </c>
      <c r="E91" s="47" t="n">
        <v>4278.9</v>
      </c>
      <c r="F91" s="48" t="n">
        <f aca="false">E91/D91</f>
        <v>1</v>
      </c>
      <c r="G91" s="47" t="n">
        <v>43.22122</v>
      </c>
      <c r="H91" s="47" t="n">
        <v>43.22122</v>
      </c>
      <c r="I91" s="48" t="n">
        <f aca="false">H91/G91</f>
        <v>1</v>
      </c>
      <c r="J91" s="47" t="n">
        <v>0</v>
      </c>
      <c r="K91" s="47" t="n">
        <v>0</v>
      </c>
      <c r="L91" s="48" t="n">
        <v>0</v>
      </c>
      <c r="M91" s="47" t="n">
        <v>0</v>
      </c>
      <c r="N91" s="47" t="n">
        <v>0</v>
      </c>
      <c r="O91" s="48" t="n">
        <v>0</v>
      </c>
    </row>
    <row r="92" customFormat="false" ht="79.85" hidden="false" customHeight="false" outlineLevel="0" collapsed="false">
      <c r="A92" s="45" t="n">
        <v>2</v>
      </c>
      <c r="B92" s="46" t="s">
        <v>100</v>
      </c>
      <c r="C92" s="47" t="n">
        <v>47791.5</v>
      </c>
      <c r="D92" s="47" t="n">
        <v>47791.5</v>
      </c>
      <c r="E92" s="47" t="n">
        <v>47791.5</v>
      </c>
      <c r="F92" s="48" t="n">
        <f aca="false">E92/D92</f>
        <v>1</v>
      </c>
      <c r="G92" s="47" t="n">
        <v>482.74243</v>
      </c>
      <c r="H92" s="47" t="n">
        <v>482.74243</v>
      </c>
      <c r="I92" s="48" t="n">
        <f aca="false">H92/G92</f>
        <v>1</v>
      </c>
      <c r="J92" s="47" t="n">
        <v>0</v>
      </c>
      <c r="K92" s="47" t="n">
        <v>0</v>
      </c>
      <c r="L92" s="48" t="n">
        <v>0</v>
      </c>
      <c r="M92" s="47" t="n">
        <v>0</v>
      </c>
      <c r="N92" s="47" t="n">
        <v>0</v>
      </c>
      <c r="O92" s="48" t="n">
        <v>0</v>
      </c>
    </row>
    <row r="93" customFormat="false" ht="68.65" hidden="false" customHeight="false" outlineLevel="0" collapsed="false">
      <c r="A93" s="45" t="n">
        <v>3</v>
      </c>
      <c r="B93" s="46" t="s">
        <v>101</v>
      </c>
      <c r="C93" s="47" t="n">
        <v>46400.8</v>
      </c>
      <c r="D93" s="47" t="n">
        <v>8811.4</v>
      </c>
      <c r="E93" s="47" t="n">
        <v>8811.4</v>
      </c>
      <c r="F93" s="48" t="n">
        <f aca="false">E93/D93</f>
        <v>1</v>
      </c>
      <c r="G93" s="47" t="n">
        <v>468.69496</v>
      </c>
      <c r="H93" s="47" t="n">
        <v>89.00405</v>
      </c>
      <c r="I93" s="48" t="n">
        <f aca="false">H93/G93</f>
        <v>0.189897604190154</v>
      </c>
      <c r="J93" s="47" t="n">
        <v>0</v>
      </c>
      <c r="K93" s="47" t="n">
        <v>0</v>
      </c>
      <c r="L93" s="48" t="n">
        <v>0</v>
      </c>
      <c r="M93" s="47" t="n">
        <v>0</v>
      </c>
      <c r="N93" s="47" t="n">
        <v>0</v>
      </c>
      <c r="O93" s="48" t="n">
        <v>0</v>
      </c>
    </row>
    <row r="94" customFormat="false" ht="129.8" hidden="false" customHeight="true" outlineLevel="0" collapsed="false">
      <c r="A94" s="45" t="n">
        <v>4</v>
      </c>
      <c r="B94" s="46" t="s">
        <v>102</v>
      </c>
      <c r="C94" s="47" t="n">
        <v>22524.7</v>
      </c>
      <c r="D94" s="47" t="n">
        <v>22524.7</v>
      </c>
      <c r="E94" s="47" t="n">
        <v>22524.7</v>
      </c>
      <c r="F94" s="48" t="n">
        <v>1</v>
      </c>
      <c r="G94" s="47" t="n">
        <v>0</v>
      </c>
      <c r="H94" s="47" t="n">
        <v>0</v>
      </c>
      <c r="I94" s="48" t="n">
        <v>0</v>
      </c>
      <c r="J94" s="47" t="n">
        <v>0</v>
      </c>
      <c r="K94" s="47" t="n">
        <v>0</v>
      </c>
      <c r="L94" s="48" t="n">
        <v>0</v>
      </c>
      <c r="M94" s="47" t="n">
        <v>0</v>
      </c>
      <c r="N94" s="47" t="n">
        <v>0</v>
      </c>
      <c r="O94" s="48" t="n">
        <v>0</v>
      </c>
    </row>
    <row r="95" customFormat="false" ht="115.5" hidden="false" customHeight="true" outlineLevel="0" collapsed="false">
      <c r="A95" s="45" t="n">
        <v>5</v>
      </c>
      <c r="B95" s="46" t="s">
        <v>103</v>
      </c>
      <c r="C95" s="47" t="n">
        <v>11320.7</v>
      </c>
      <c r="D95" s="47" t="n">
        <v>1021.6264</v>
      </c>
      <c r="E95" s="47" t="n">
        <v>1021.6264</v>
      </c>
      <c r="F95" s="48" t="n">
        <f aca="false">E95/D95</f>
        <v>1</v>
      </c>
      <c r="G95" s="47" t="n">
        <v>114.35051</v>
      </c>
      <c r="H95" s="47" t="n">
        <v>10.31946</v>
      </c>
      <c r="I95" s="48" t="n">
        <f aca="false">H95/G95</f>
        <v>0.090244109973799</v>
      </c>
      <c r="J95" s="47" t="n">
        <v>0</v>
      </c>
      <c r="K95" s="47" t="n">
        <v>0</v>
      </c>
      <c r="L95" s="48" t="n">
        <v>0</v>
      </c>
      <c r="M95" s="47" t="n">
        <v>0</v>
      </c>
      <c r="N95" s="47" t="n">
        <v>0</v>
      </c>
      <c r="O95" s="48" t="n">
        <v>0</v>
      </c>
    </row>
    <row r="96" s="44" customFormat="true" ht="91" hidden="false" customHeight="false" outlineLevel="0" collapsed="false">
      <c r="A96" s="40" t="n">
        <v>10</v>
      </c>
      <c r="B96" s="41" t="s">
        <v>104</v>
      </c>
      <c r="C96" s="49" t="n">
        <f aca="false">C97+C98+C99+C100+C101+C102+C103</f>
        <v>8305850.9</v>
      </c>
      <c r="D96" s="49" t="n">
        <f aca="false">D97+D98+D99+D100+D101+D102+D103</f>
        <v>5212047.61419</v>
      </c>
      <c r="E96" s="49" t="n">
        <f aca="false">E97+E98+E99+E100+E101+E102+E103</f>
        <v>5174225.84786</v>
      </c>
      <c r="F96" s="43" t="n">
        <f aca="false">E96/D96</f>
        <v>0.992743395853286</v>
      </c>
      <c r="G96" s="49" t="n">
        <f aca="false">G97+G98+G99+G100+G101+G102+G103</f>
        <v>116421.0153</v>
      </c>
      <c r="H96" s="49" t="n">
        <f aca="false">H97+H98+H99+H100+H101+H102+H103</f>
        <v>100855.2341</v>
      </c>
      <c r="I96" s="43" t="n">
        <f aca="false">H96/G96</f>
        <v>0.866297496548289</v>
      </c>
      <c r="J96" s="49" t="n">
        <f aca="false">J97+J98+J99+J100+J101+J102+J103</f>
        <v>0</v>
      </c>
      <c r="K96" s="49" t="n">
        <f aca="false">K97+K98+K99+K100+K101+K102+K103</f>
        <v>0</v>
      </c>
      <c r="L96" s="43" t="n">
        <v>0</v>
      </c>
      <c r="M96" s="49" t="n">
        <f aca="false">M97+M98+M99+M100+M101+M102+M103</f>
        <v>0</v>
      </c>
      <c r="N96" s="49" t="n">
        <f aca="false">N97+N98+N99+N100+N101+N102+N103</f>
        <v>0</v>
      </c>
      <c r="O96" s="43" t="n">
        <v>0</v>
      </c>
      <c r="ALS96" s="5"/>
      <c r="ALT96" s="5"/>
      <c r="ALU96" s="5"/>
      <c r="ALV96" s="5"/>
      <c r="ALW96" s="5"/>
      <c r="ALX96" s="5"/>
      <c r="ALY96" s="5"/>
      <c r="ALZ96" s="5"/>
      <c r="AMA96" s="5"/>
      <c r="AMB96" s="5"/>
      <c r="AMC96" s="5"/>
      <c r="AMD96" s="5"/>
      <c r="AME96" s="0"/>
      <c r="AMF96" s="0"/>
      <c r="AMG96" s="0"/>
      <c r="AMH96" s="0"/>
      <c r="AMI96" s="0"/>
      <c r="AMJ96" s="0"/>
    </row>
    <row r="97" customFormat="false" ht="68.65" hidden="false" customHeight="false" outlineLevel="0" collapsed="false">
      <c r="A97" s="45" t="n">
        <v>1</v>
      </c>
      <c r="B97" s="46" t="s">
        <v>105</v>
      </c>
      <c r="C97" s="47" t="n">
        <v>62308</v>
      </c>
      <c r="D97" s="47" t="n">
        <v>30835.58069</v>
      </c>
      <c r="E97" s="47" t="n">
        <v>30835.58069</v>
      </c>
      <c r="F97" s="48" t="n">
        <f aca="false">E97/D97</f>
        <v>1</v>
      </c>
      <c r="G97" s="47" t="n">
        <v>2645.72418</v>
      </c>
      <c r="H97" s="60" t="n">
        <v>311.47046</v>
      </c>
      <c r="I97" s="48" t="n">
        <f aca="false">H97/G97</f>
        <v>0.117725975502102</v>
      </c>
      <c r="J97" s="47" t="n">
        <v>0</v>
      </c>
      <c r="K97" s="47" t="n">
        <v>0</v>
      </c>
      <c r="L97" s="48" t="n">
        <v>0</v>
      </c>
      <c r="M97" s="47" t="n">
        <v>0</v>
      </c>
      <c r="N97" s="47" t="n">
        <v>0</v>
      </c>
      <c r="O97" s="48" t="n">
        <v>0</v>
      </c>
    </row>
    <row r="98" customFormat="false" ht="91" hidden="false" customHeight="false" outlineLevel="0" collapsed="false">
      <c r="A98" s="45" t="n">
        <v>2</v>
      </c>
      <c r="B98" s="46" t="s">
        <v>106</v>
      </c>
      <c r="C98" s="47" t="n">
        <v>5823721.9</v>
      </c>
      <c r="D98" s="47" t="n">
        <v>2931147.37126</v>
      </c>
      <c r="E98" s="47" t="n">
        <v>2931147.37126</v>
      </c>
      <c r="F98" s="48" t="n">
        <f aca="false">E98/D98</f>
        <v>1</v>
      </c>
      <c r="G98" s="47" t="n">
        <v>857.84818</v>
      </c>
      <c r="H98" s="47" t="n">
        <v>612.94052</v>
      </c>
      <c r="I98" s="48" t="n">
        <f aca="false">H98/G98</f>
        <v>0.714509320285554</v>
      </c>
      <c r="J98" s="47" t="n">
        <v>0</v>
      </c>
      <c r="K98" s="47" t="n">
        <v>0</v>
      </c>
      <c r="L98" s="48" t="n">
        <v>0</v>
      </c>
      <c r="M98" s="47" t="n">
        <v>0</v>
      </c>
      <c r="N98" s="47" t="n">
        <v>0</v>
      </c>
      <c r="O98" s="48" t="n">
        <v>0</v>
      </c>
    </row>
    <row r="99" customFormat="false" ht="91" hidden="false" customHeight="false" outlineLevel="0" collapsed="false">
      <c r="A99" s="45" t="n">
        <v>3</v>
      </c>
      <c r="B99" s="61" t="s">
        <v>107</v>
      </c>
      <c r="C99" s="47" t="n">
        <v>766595</v>
      </c>
      <c r="D99" s="47" t="n">
        <v>766378.00463</v>
      </c>
      <c r="E99" s="62" t="n">
        <v>765921.6049</v>
      </c>
      <c r="F99" s="48" t="n">
        <f aca="false">E99/D99</f>
        <v>0.999404471778623</v>
      </c>
      <c r="G99" s="47" t="n">
        <v>7743.38384</v>
      </c>
      <c r="H99" s="62" t="n">
        <v>7736.58184</v>
      </c>
      <c r="I99" s="48" t="n">
        <f aca="false">H99/G99</f>
        <v>0.999121572668933</v>
      </c>
      <c r="J99" s="47" t="n">
        <v>0</v>
      </c>
      <c r="K99" s="47" t="n">
        <v>0</v>
      </c>
      <c r="L99" s="48" t="n">
        <v>0</v>
      </c>
      <c r="M99" s="47" t="n">
        <v>0</v>
      </c>
      <c r="N99" s="47" t="n">
        <v>0</v>
      </c>
      <c r="O99" s="48" t="n">
        <v>0</v>
      </c>
    </row>
    <row r="100" customFormat="false" ht="79.85" hidden="false" customHeight="false" outlineLevel="0" collapsed="false">
      <c r="A100" s="45" t="n">
        <v>4</v>
      </c>
      <c r="B100" s="46" t="s">
        <v>108</v>
      </c>
      <c r="C100" s="47" t="n">
        <v>556214</v>
      </c>
      <c r="D100" s="47" t="n">
        <v>519597.70001</v>
      </c>
      <c r="E100" s="47" t="n">
        <v>482232.33341</v>
      </c>
      <c r="F100" s="48" t="n">
        <f aca="false">E100/D100</f>
        <v>0.928087890690662</v>
      </c>
      <c r="G100" s="47" t="n">
        <v>35503.02128</v>
      </c>
      <c r="H100" s="62" t="n">
        <v>30780.78723</v>
      </c>
      <c r="I100" s="48" t="n">
        <f aca="false">H100/G100</f>
        <v>0.866990642493286</v>
      </c>
      <c r="J100" s="47" t="n">
        <v>0</v>
      </c>
      <c r="K100" s="47" t="n">
        <v>0</v>
      </c>
      <c r="L100" s="48" t="n">
        <v>0</v>
      </c>
      <c r="M100" s="47" t="n">
        <v>0</v>
      </c>
      <c r="N100" s="47" t="n">
        <v>0</v>
      </c>
      <c r="O100" s="48" t="n">
        <v>0</v>
      </c>
    </row>
    <row r="101" customFormat="false" ht="79.85" hidden="false" customHeight="false" outlineLevel="0" collapsed="false">
      <c r="A101" s="45" t="n">
        <v>5</v>
      </c>
      <c r="B101" s="46" t="s">
        <v>109</v>
      </c>
      <c r="C101" s="47" t="n">
        <v>816055.1</v>
      </c>
      <c r="D101" s="47" t="n">
        <v>776387.11816</v>
      </c>
      <c r="E101" s="47" t="n">
        <v>776387.11816</v>
      </c>
      <c r="F101" s="48" t="n">
        <f aca="false">E101/D101</f>
        <v>1</v>
      </c>
      <c r="G101" s="47" t="n">
        <v>52088.6234</v>
      </c>
      <c r="H101" s="60" t="n">
        <v>49556.62456</v>
      </c>
      <c r="I101" s="48" t="n">
        <f aca="false">H101/G101</f>
        <v>0.951390559497873</v>
      </c>
      <c r="J101" s="47" t="n">
        <v>0</v>
      </c>
      <c r="K101" s="47" t="n">
        <v>0</v>
      </c>
      <c r="L101" s="48" t="n">
        <v>0</v>
      </c>
      <c r="M101" s="47" t="n">
        <v>0</v>
      </c>
      <c r="N101" s="47" t="n">
        <v>0</v>
      </c>
      <c r="O101" s="48" t="n">
        <v>0</v>
      </c>
    </row>
    <row r="102" customFormat="false" ht="57.45" hidden="false" customHeight="false" outlineLevel="0" collapsed="false">
      <c r="A102" s="45" t="n">
        <v>6</v>
      </c>
      <c r="B102" s="46" t="s">
        <v>110</v>
      </c>
      <c r="C102" s="47" t="n">
        <v>274424</v>
      </c>
      <c r="D102" s="47" t="n">
        <v>185391.13944</v>
      </c>
      <c r="E102" s="47" t="n">
        <v>185391.13944</v>
      </c>
      <c r="F102" s="48" t="n">
        <f aca="false">E102/D102</f>
        <v>1</v>
      </c>
      <c r="G102" s="47" t="n">
        <v>17516.42553</v>
      </c>
      <c r="H102" s="47" t="n">
        <v>11833.47699</v>
      </c>
      <c r="I102" s="48" t="n">
        <f aca="false">H102/G102</f>
        <v>0.675564599052076</v>
      </c>
      <c r="J102" s="47" t="n">
        <v>0</v>
      </c>
      <c r="K102" s="47" t="n">
        <v>0</v>
      </c>
      <c r="L102" s="48" t="n">
        <v>0</v>
      </c>
      <c r="M102" s="47" t="n">
        <v>0</v>
      </c>
      <c r="N102" s="47" t="n">
        <v>0</v>
      </c>
      <c r="O102" s="48" t="n">
        <v>0</v>
      </c>
    </row>
    <row r="103" customFormat="false" ht="68.65" hidden="false" customHeight="false" outlineLevel="0" collapsed="false">
      <c r="A103" s="45" t="n">
        <v>7</v>
      </c>
      <c r="B103" s="46" t="s">
        <v>111</v>
      </c>
      <c r="C103" s="47" t="n">
        <v>6532.9</v>
      </c>
      <c r="D103" s="63" t="n">
        <v>2310.7</v>
      </c>
      <c r="E103" s="63" t="n">
        <v>2310.7</v>
      </c>
      <c r="F103" s="48" t="n">
        <f aca="false">E103/D103</f>
        <v>1</v>
      </c>
      <c r="G103" s="47" t="n">
        <v>65.98889</v>
      </c>
      <c r="H103" s="63" t="n">
        <v>23.3525</v>
      </c>
      <c r="I103" s="48" t="n">
        <f aca="false">H103/G103</f>
        <v>0.353885328272683</v>
      </c>
      <c r="J103" s="47" t="n">
        <v>0</v>
      </c>
      <c r="K103" s="47" t="n">
        <v>0</v>
      </c>
      <c r="L103" s="48" t="n">
        <v>0</v>
      </c>
      <c r="M103" s="47" t="n">
        <v>0</v>
      </c>
      <c r="N103" s="47" t="n">
        <v>0</v>
      </c>
      <c r="O103" s="48" t="n">
        <v>0</v>
      </c>
    </row>
    <row r="104" customFormat="false" ht="79.85" hidden="false" customHeight="false" outlineLevel="0" collapsed="false">
      <c r="A104" s="40" t="n">
        <v>11</v>
      </c>
      <c r="B104" s="41" t="s">
        <v>112</v>
      </c>
      <c r="C104" s="49" t="n">
        <f aca="false">C105+C106</f>
        <v>92997</v>
      </c>
      <c r="D104" s="49" t="n">
        <f aca="false">D105+D106</f>
        <v>81504.94489</v>
      </c>
      <c r="E104" s="49" t="n">
        <f aca="false">E105+E106</f>
        <v>81504.94489</v>
      </c>
      <c r="F104" s="43" t="n">
        <f aca="false">E104/D104</f>
        <v>1</v>
      </c>
      <c r="G104" s="49" t="n">
        <f aca="false">G105+G106</f>
        <v>5948.64894</v>
      </c>
      <c r="H104" s="49" t="n">
        <f aca="false">H105+H106</f>
        <v>5202.44329</v>
      </c>
      <c r="I104" s="43" t="n">
        <f aca="false">H104/G104</f>
        <v>0.874558801918474</v>
      </c>
      <c r="J104" s="49" t="n">
        <f aca="false">J105+J106</f>
        <v>0</v>
      </c>
      <c r="K104" s="49" t="n">
        <f aca="false">K105+K106</f>
        <v>0</v>
      </c>
      <c r="L104" s="43" t="n">
        <v>0</v>
      </c>
      <c r="M104" s="49" t="n">
        <f aca="false">M105+M106</f>
        <v>0</v>
      </c>
      <c r="N104" s="49" t="n">
        <f aca="false">N105+N106</f>
        <v>0</v>
      </c>
      <c r="O104" s="43" t="n">
        <v>0</v>
      </c>
    </row>
    <row r="105" customFormat="false" ht="113.4" hidden="false" customHeight="false" outlineLevel="0" collapsed="false">
      <c r="A105" s="45" t="n">
        <v>1</v>
      </c>
      <c r="B105" s="46" t="s">
        <v>113</v>
      </c>
      <c r="C105" s="64" t="n">
        <v>87772.3</v>
      </c>
      <c r="D105" s="47" t="n">
        <v>80453.60001</v>
      </c>
      <c r="E105" s="47" t="n">
        <v>80453.60001</v>
      </c>
      <c r="F105" s="48" t="n">
        <f aca="false">E105/D105</f>
        <v>1</v>
      </c>
      <c r="G105" s="47" t="n">
        <v>5615.15745</v>
      </c>
      <c r="H105" s="47" t="n">
        <v>5135.33617</v>
      </c>
      <c r="I105" s="48" t="n">
        <f aca="false">H105/G105</f>
        <v>0.914548917947083</v>
      </c>
      <c r="J105" s="47" t="n">
        <v>0</v>
      </c>
      <c r="K105" s="47" t="n">
        <v>0</v>
      </c>
      <c r="L105" s="48" t="n">
        <v>0</v>
      </c>
      <c r="M105" s="47" t="n">
        <v>0</v>
      </c>
      <c r="N105" s="47" t="n">
        <v>0</v>
      </c>
      <c r="O105" s="48" t="n">
        <v>0</v>
      </c>
    </row>
    <row r="106" customFormat="false" ht="79.85" hidden="false" customHeight="false" outlineLevel="0" collapsed="false">
      <c r="A106" s="45" t="n">
        <v>2</v>
      </c>
      <c r="B106" s="46" t="s">
        <v>114</v>
      </c>
      <c r="C106" s="47" t="n">
        <v>5224.7</v>
      </c>
      <c r="D106" s="47" t="n">
        <v>1051.34488</v>
      </c>
      <c r="E106" s="47" t="n">
        <v>1051.34488</v>
      </c>
      <c r="F106" s="48" t="n">
        <f aca="false">E106/D106</f>
        <v>1</v>
      </c>
      <c r="G106" s="47" t="n">
        <v>333.49149</v>
      </c>
      <c r="H106" s="62" t="n">
        <v>67.10712</v>
      </c>
      <c r="I106" s="48" t="n">
        <f aca="false">H106/G106</f>
        <v>0.20122588435465</v>
      </c>
      <c r="J106" s="47" t="n">
        <v>0</v>
      </c>
      <c r="K106" s="47" t="n">
        <v>0</v>
      </c>
      <c r="L106" s="48" t="n">
        <v>0</v>
      </c>
      <c r="M106" s="47" t="n">
        <v>0</v>
      </c>
      <c r="N106" s="47" t="n">
        <v>0</v>
      </c>
      <c r="O106" s="48" t="n">
        <v>0</v>
      </c>
    </row>
    <row r="107" customFormat="false" ht="46.25" hidden="false" customHeight="false" outlineLevel="0" collapsed="false">
      <c r="A107" s="40" t="n">
        <v>12</v>
      </c>
      <c r="B107" s="41" t="s">
        <v>115</v>
      </c>
      <c r="C107" s="49" t="n">
        <f aca="false">C108+C109+C110+C111+C112</f>
        <v>382155.6</v>
      </c>
      <c r="D107" s="49" t="n">
        <f aca="false">D108+D109+D110+D111+D112</f>
        <v>215260.20288</v>
      </c>
      <c r="E107" s="49" t="n">
        <f aca="false">E108+E109+E110+E111+E112</f>
        <v>215260.20288</v>
      </c>
      <c r="F107" s="43" t="n">
        <f aca="false">E107/D107</f>
        <v>1</v>
      </c>
      <c r="G107" s="49" t="n">
        <f aca="false">G108+G109+G110+G111+G112</f>
        <v>24630.61565</v>
      </c>
      <c r="H107" s="49" t="n">
        <f aca="false">H108+H109+H110+H111+H112</f>
        <v>13722.44605</v>
      </c>
      <c r="I107" s="43" t="n">
        <f aca="false">H107/G107</f>
        <v>0.557129640809445</v>
      </c>
      <c r="J107" s="49" t="n">
        <f aca="false">J108+J109+J110+J111+J112</f>
        <v>2586.48673</v>
      </c>
      <c r="K107" s="49" t="n">
        <f aca="false">K108+K109+K110+K111+K112</f>
        <v>1303.32272</v>
      </c>
      <c r="L107" s="43" t="n">
        <f aca="false">K107/J107</f>
        <v>0.503896928943455</v>
      </c>
      <c r="M107" s="49" t="n">
        <f aca="false">M108+M109+M110+M111+M112</f>
        <v>4305.84309</v>
      </c>
      <c r="N107" s="49" t="n">
        <f aca="false">N108+N109+N110+N111+N112</f>
        <v>4203.33317</v>
      </c>
      <c r="O107" s="43" t="n">
        <f aca="false">N107/M107</f>
        <v>0.976192834281846</v>
      </c>
    </row>
    <row r="108" customFormat="false" ht="79.85" hidden="false" customHeight="false" outlineLevel="0" collapsed="false">
      <c r="A108" s="45" t="n">
        <v>1</v>
      </c>
      <c r="B108" s="46" t="s">
        <v>116</v>
      </c>
      <c r="C108" s="47" t="n">
        <v>2333.7</v>
      </c>
      <c r="D108" s="47" t="n">
        <v>2333.7</v>
      </c>
      <c r="E108" s="47" t="n">
        <v>2333.7</v>
      </c>
      <c r="F108" s="48" t="n">
        <f aca="false">E108/D108</f>
        <v>1</v>
      </c>
      <c r="G108" s="47" t="n">
        <v>23.57273</v>
      </c>
      <c r="H108" s="47" t="n">
        <v>23.57273</v>
      </c>
      <c r="I108" s="48" t="n">
        <f aca="false">H108/G108</f>
        <v>1</v>
      </c>
      <c r="J108" s="47" t="n">
        <v>0</v>
      </c>
      <c r="K108" s="47" t="n">
        <v>0</v>
      </c>
      <c r="L108" s="48" t="n">
        <v>0</v>
      </c>
      <c r="M108" s="47" t="n">
        <v>2689.95826</v>
      </c>
      <c r="N108" s="47" t="n">
        <v>2689.95826</v>
      </c>
      <c r="O108" s="48" t="n">
        <f aca="false">N108/M108</f>
        <v>1</v>
      </c>
    </row>
    <row r="109" customFormat="false" ht="102.2" hidden="false" customHeight="false" outlineLevel="0" collapsed="false">
      <c r="A109" s="45" t="n">
        <v>2</v>
      </c>
      <c r="B109" s="46" t="s">
        <v>117</v>
      </c>
      <c r="C109" s="64" t="n">
        <v>116587.6</v>
      </c>
      <c r="D109" s="65" t="n">
        <v>31341.61547</v>
      </c>
      <c r="E109" s="62" t="n">
        <v>31341.61547</v>
      </c>
      <c r="F109" s="48" t="n">
        <f aca="false">E109/D109</f>
        <v>1</v>
      </c>
      <c r="G109" s="62" t="n">
        <v>1177.65253</v>
      </c>
      <c r="H109" s="62" t="n">
        <v>316.58198</v>
      </c>
      <c r="I109" s="48" t="n">
        <f aca="false">H109/G109</f>
        <v>0.268824608222936</v>
      </c>
      <c r="J109" s="62" t="n">
        <v>1189.54801</v>
      </c>
      <c r="K109" s="62" t="n">
        <v>319.77978</v>
      </c>
      <c r="L109" s="48" t="n">
        <f aca="false">K109/J109</f>
        <v>0.268824610113887</v>
      </c>
      <c r="M109" s="47" t="n">
        <v>0</v>
      </c>
      <c r="N109" s="47" t="n">
        <v>0</v>
      </c>
      <c r="O109" s="48" t="n">
        <v>0</v>
      </c>
    </row>
    <row r="110" customFormat="false" ht="57.45" hidden="false" customHeight="false" outlineLevel="0" collapsed="false">
      <c r="A110" s="45" t="n">
        <v>3</v>
      </c>
      <c r="B110" s="46" t="s">
        <v>118</v>
      </c>
      <c r="C110" s="47" t="n">
        <v>3955.5</v>
      </c>
      <c r="D110" s="47" t="n">
        <v>3955.5</v>
      </c>
      <c r="E110" s="47" t="n">
        <v>3955.5</v>
      </c>
      <c r="F110" s="48" t="n">
        <f aca="false">E110/D110</f>
        <v>1</v>
      </c>
      <c r="G110" s="47" t="n">
        <v>39.95455</v>
      </c>
      <c r="H110" s="47" t="n">
        <v>39.95455</v>
      </c>
      <c r="I110" s="48" t="n">
        <f aca="false">H110/G110</f>
        <v>1</v>
      </c>
      <c r="J110" s="47" t="n">
        <v>0</v>
      </c>
      <c r="K110" s="47" t="n">
        <v>0</v>
      </c>
      <c r="L110" s="48" t="n">
        <v>0</v>
      </c>
      <c r="M110" s="47" t="n">
        <v>0</v>
      </c>
      <c r="N110" s="47" t="n">
        <v>0</v>
      </c>
      <c r="O110" s="48" t="n">
        <v>0</v>
      </c>
    </row>
    <row r="111" customFormat="false" ht="46.25" hidden="false" customHeight="false" outlineLevel="0" collapsed="false">
      <c r="A111" s="45" t="n">
        <v>4</v>
      </c>
      <c r="B111" s="46" t="s">
        <v>119</v>
      </c>
      <c r="C111" s="47" t="n">
        <v>2288.5</v>
      </c>
      <c r="D111" s="47" t="n">
        <v>1497.10741</v>
      </c>
      <c r="E111" s="47" t="n">
        <v>1497.10741</v>
      </c>
      <c r="F111" s="48" t="n">
        <f aca="false">E111/D111</f>
        <v>1</v>
      </c>
      <c r="G111" s="47" t="n">
        <v>707.00984</v>
      </c>
      <c r="H111" s="47" t="n">
        <v>462.51679</v>
      </c>
      <c r="I111" s="48" t="n">
        <f aca="false">H111/G111</f>
        <v>0.654187203391681</v>
      </c>
      <c r="J111" s="47" t="n">
        <v>1396.93872</v>
      </c>
      <c r="K111" s="47" t="n">
        <v>983.54294</v>
      </c>
      <c r="L111" s="48" t="n">
        <f aca="false">K111/J111</f>
        <v>0.704070211469262</v>
      </c>
      <c r="M111" s="47" t="n">
        <v>1615.88483</v>
      </c>
      <c r="N111" s="47" t="n">
        <v>1513.37491</v>
      </c>
      <c r="O111" s="48" t="n">
        <f aca="false">N111/M111</f>
        <v>0.936561122366623</v>
      </c>
    </row>
    <row r="112" customFormat="false" ht="68.65" hidden="false" customHeight="false" outlineLevel="0" collapsed="false">
      <c r="A112" s="45" t="n">
        <v>5</v>
      </c>
      <c r="B112" s="58" t="s">
        <v>120</v>
      </c>
      <c r="C112" s="47" t="n">
        <v>256990.3</v>
      </c>
      <c r="D112" s="47" t="n">
        <v>176132.28</v>
      </c>
      <c r="E112" s="47" t="n">
        <v>176132.28</v>
      </c>
      <c r="F112" s="48" t="n">
        <f aca="false">E112/D112</f>
        <v>1</v>
      </c>
      <c r="G112" s="47" t="n">
        <v>22682.426</v>
      </c>
      <c r="H112" s="47" t="n">
        <v>12879.82</v>
      </c>
      <c r="I112" s="48" t="n">
        <f aca="false">H112/G112</f>
        <v>0.56783255900405</v>
      </c>
      <c r="J112" s="47" t="n">
        <v>0</v>
      </c>
      <c r="K112" s="47" t="n">
        <v>0</v>
      </c>
      <c r="L112" s="48" t="n">
        <v>0</v>
      </c>
      <c r="M112" s="47" t="n">
        <v>0</v>
      </c>
      <c r="N112" s="47" t="n">
        <v>0</v>
      </c>
      <c r="O112" s="48" t="n">
        <v>0</v>
      </c>
    </row>
    <row r="113" customFormat="false" ht="35.05" hidden="false" customHeight="false" outlineLevel="0" collapsed="false">
      <c r="A113" s="40" t="n">
        <v>13</v>
      </c>
      <c r="B113" s="41" t="s">
        <v>121</v>
      </c>
      <c r="C113" s="49" t="n">
        <f aca="false">C114</f>
        <v>4096.7</v>
      </c>
      <c r="D113" s="49" t="n">
        <f aca="false">D114</f>
        <v>0</v>
      </c>
      <c r="E113" s="49" t="n">
        <f aca="false">E114</f>
        <v>0</v>
      </c>
      <c r="F113" s="43" t="n">
        <v>0</v>
      </c>
      <c r="G113" s="49" t="n">
        <f aca="false">G114</f>
        <v>261.5</v>
      </c>
      <c r="H113" s="49" t="n">
        <f aca="false">H114</f>
        <v>0</v>
      </c>
      <c r="I113" s="43" t="n">
        <f aca="false">H113/G113</f>
        <v>0</v>
      </c>
      <c r="J113" s="49" t="n">
        <f aca="false">J114</f>
        <v>0</v>
      </c>
      <c r="K113" s="49" t="n">
        <f aca="false">K114</f>
        <v>0</v>
      </c>
      <c r="L113" s="43" t="n">
        <v>0</v>
      </c>
      <c r="M113" s="49" t="n">
        <f aca="false">M114</f>
        <v>0</v>
      </c>
      <c r="N113" s="49" t="n">
        <f aca="false">N114</f>
        <v>0</v>
      </c>
      <c r="O113" s="43" t="n">
        <v>0</v>
      </c>
    </row>
    <row r="114" customFormat="false" ht="35.05" hidden="false" customHeight="false" outlineLevel="0" collapsed="false">
      <c r="A114" s="45" t="n">
        <v>1</v>
      </c>
      <c r="B114" s="58" t="s">
        <v>122</v>
      </c>
      <c r="C114" s="47" t="n">
        <v>4096.7</v>
      </c>
      <c r="D114" s="47" t="n">
        <v>0</v>
      </c>
      <c r="E114" s="47" t="n">
        <v>0</v>
      </c>
      <c r="F114" s="48" t="n">
        <v>0</v>
      </c>
      <c r="G114" s="47" t="n">
        <v>261.5</v>
      </c>
      <c r="H114" s="47" t="n">
        <v>0</v>
      </c>
      <c r="I114" s="48" t="n">
        <f aca="false">(H114/G114)</f>
        <v>0</v>
      </c>
      <c r="J114" s="47" t="n">
        <v>0</v>
      </c>
      <c r="K114" s="47" t="n">
        <v>0</v>
      </c>
      <c r="L114" s="48" t="n">
        <v>0</v>
      </c>
      <c r="M114" s="47" t="n">
        <v>0</v>
      </c>
      <c r="N114" s="47" t="n">
        <v>0</v>
      </c>
      <c r="O114" s="48" t="n">
        <v>0</v>
      </c>
    </row>
    <row r="115" s="44" customFormat="true" ht="46.25" hidden="false" customHeight="false" outlineLevel="0" collapsed="false">
      <c r="A115" s="40" t="n">
        <v>14</v>
      </c>
      <c r="B115" s="41" t="s">
        <v>123</v>
      </c>
      <c r="C115" s="49" t="n">
        <f aca="false">C116+C117+C118</f>
        <v>1185781.6</v>
      </c>
      <c r="D115" s="49" t="n">
        <f aca="false">D116+D117+D118</f>
        <v>901371.36</v>
      </c>
      <c r="E115" s="49" t="n">
        <f aca="false">E116+E117+E118</f>
        <v>901371.36</v>
      </c>
      <c r="F115" s="43" t="n">
        <f aca="false">E115/D115/100%</f>
        <v>1</v>
      </c>
      <c r="G115" s="49" t="n">
        <f aca="false">G116+G117+G118</f>
        <v>965383</v>
      </c>
      <c r="H115" s="49" t="n">
        <f aca="false">H116+H117+H118</f>
        <v>389909.76</v>
      </c>
      <c r="I115" s="43" t="n">
        <f aca="false">H115/G115/100%</f>
        <v>0.403891263881796</v>
      </c>
      <c r="J115" s="49" t="n">
        <f aca="false">J116+J117+J118</f>
        <v>7730.68</v>
      </c>
      <c r="K115" s="49" t="n">
        <f aca="false">K116+K117+K118</f>
        <v>1926.25</v>
      </c>
      <c r="L115" s="43" t="n">
        <f aca="false">K115/J115/100%</f>
        <v>0.249169542653428</v>
      </c>
      <c r="M115" s="49" t="n">
        <f aca="false">M116+M117+M118</f>
        <v>0</v>
      </c>
      <c r="N115" s="49" t="n">
        <f aca="false">N116+N117+N118</f>
        <v>0</v>
      </c>
      <c r="O115" s="43" t="n">
        <v>0</v>
      </c>
      <c r="ALS115" s="5"/>
      <c r="ALT115" s="5"/>
      <c r="ALU115" s="5"/>
      <c r="ALV115" s="5"/>
      <c r="ALW115" s="5"/>
      <c r="ALX115" s="5"/>
      <c r="ALY115" s="5"/>
      <c r="ALZ115" s="5"/>
      <c r="AMA115" s="5"/>
      <c r="AMB115" s="5"/>
      <c r="AMC115" s="5"/>
      <c r="AMD115" s="5"/>
      <c r="AME115" s="0"/>
      <c r="AMF115" s="0"/>
      <c r="AMG115" s="0"/>
      <c r="AMH115" s="0"/>
      <c r="AMI115" s="0"/>
      <c r="AMJ115" s="0"/>
    </row>
    <row r="116" s="44" customFormat="true" ht="68.65" hidden="false" customHeight="false" outlineLevel="0" collapsed="false">
      <c r="A116" s="45" t="n">
        <v>1</v>
      </c>
      <c r="B116" s="46" t="s">
        <v>124</v>
      </c>
      <c r="C116" s="47" t="n">
        <v>726364.8</v>
      </c>
      <c r="D116" s="47" t="n">
        <v>472683.23</v>
      </c>
      <c r="E116" s="47" t="n">
        <v>472683.23</v>
      </c>
      <c r="F116" s="48" t="n">
        <f aca="false">E116/D116</f>
        <v>1</v>
      </c>
      <c r="G116" s="47" t="n">
        <v>876883</v>
      </c>
      <c r="H116" s="47" t="n">
        <v>361070.35</v>
      </c>
      <c r="I116" s="48" t="n">
        <f aca="false">H116/G116</f>
        <v>0.411765708766164</v>
      </c>
      <c r="J116" s="47" t="n">
        <v>7730.68</v>
      </c>
      <c r="K116" s="47" t="n">
        <v>1926.25</v>
      </c>
      <c r="L116" s="48" t="n">
        <f aca="false">K116/J116</f>
        <v>0.249169542653428</v>
      </c>
      <c r="M116" s="47" t="n">
        <v>0</v>
      </c>
      <c r="N116" s="47" t="n">
        <v>0</v>
      </c>
      <c r="O116" s="48" t="n">
        <v>0</v>
      </c>
      <c r="ALS116" s="5"/>
      <c r="ALT116" s="5"/>
      <c r="ALU116" s="5"/>
      <c r="ALV116" s="5"/>
      <c r="ALW116" s="5"/>
      <c r="ALX116" s="5"/>
      <c r="ALY116" s="5"/>
      <c r="ALZ116" s="5"/>
      <c r="AMA116" s="5"/>
      <c r="AMB116" s="5"/>
      <c r="AMC116" s="5"/>
      <c r="AMD116" s="5"/>
      <c r="AME116" s="0"/>
      <c r="AMF116" s="0"/>
      <c r="AMG116" s="0"/>
      <c r="AMH116" s="0"/>
      <c r="AMI116" s="0"/>
      <c r="AMJ116" s="0"/>
    </row>
    <row r="117" s="44" customFormat="true" ht="113.4" hidden="false" customHeight="false" outlineLevel="0" collapsed="false">
      <c r="A117" s="45" t="n">
        <v>2</v>
      </c>
      <c r="B117" s="58" t="s">
        <v>125</v>
      </c>
      <c r="C117" s="66" t="n">
        <v>55293.1</v>
      </c>
      <c r="D117" s="66" t="n">
        <v>55293.1</v>
      </c>
      <c r="E117" s="66" t="n">
        <v>55293.1</v>
      </c>
      <c r="F117" s="48" t="n">
        <f aca="false">E117/D117</f>
        <v>1</v>
      </c>
      <c r="G117" s="47" t="n">
        <v>0</v>
      </c>
      <c r="H117" s="47" t="n">
        <v>0</v>
      </c>
      <c r="I117" s="48" t="n">
        <v>0</v>
      </c>
      <c r="J117" s="47" t="n">
        <v>0</v>
      </c>
      <c r="K117" s="47" t="n">
        <v>0</v>
      </c>
      <c r="L117" s="48" t="n">
        <v>0</v>
      </c>
      <c r="M117" s="47" t="n">
        <v>0</v>
      </c>
      <c r="N117" s="47" t="n">
        <v>0</v>
      </c>
      <c r="O117" s="48" t="n">
        <v>0</v>
      </c>
      <c r="ALS117" s="5"/>
      <c r="ALT117" s="5"/>
      <c r="ALU117" s="5"/>
      <c r="ALV117" s="5"/>
      <c r="ALW117" s="5"/>
      <c r="ALX117" s="5"/>
      <c r="ALY117" s="5"/>
      <c r="ALZ117" s="5"/>
      <c r="AMA117" s="5"/>
      <c r="AMB117" s="5"/>
      <c r="AMC117" s="5"/>
      <c r="AMD117" s="5"/>
      <c r="AME117" s="0"/>
      <c r="AMF117" s="0"/>
      <c r="AMG117" s="0"/>
      <c r="AMH117" s="0"/>
      <c r="AMI117" s="0"/>
      <c r="AMJ117" s="0"/>
    </row>
    <row r="118" s="44" customFormat="true" ht="57.45" hidden="false" customHeight="false" outlineLevel="0" collapsed="false">
      <c r="A118" s="45" t="n">
        <v>3</v>
      </c>
      <c r="B118" s="58" t="s">
        <v>126</v>
      </c>
      <c r="C118" s="47" t="n">
        <v>404123.7</v>
      </c>
      <c r="D118" s="47" t="n">
        <v>373395.03</v>
      </c>
      <c r="E118" s="47" t="n">
        <v>373395.03</v>
      </c>
      <c r="F118" s="48" t="n">
        <f aca="false">E118/D118</f>
        <v>1</v>
      </c>
      <c r="G118" s="47" t="n">
        <v>88500</v>
      </c>
      <c r="H118" s="47" t="n">
        <v>28839.41</v>
      </c>
      <c r="I118" s="48" t="n">
        <f aca="false">H118/G118</f>
        <v>0.325869039548023</v>
      </c>
      <c r="J118" s="47" t="n">
        <v>0</v>
      </c>
      <c r="K118" s="47" t="n">
        <v>0</v>
      </c>
      <c r="L118" s="48" t="n">
        <v>0</v>
      </c>
      <c r="M118" s="47" t="n">
        <v>0</v>
      </c>
      <c r="N118" s="47" t="n">
        <v>0</v>
      </c>
      <c r="O118" s="48" t="n">
        <v>0</v>
      </c>
      <c r="ALS118" s="5"/>
      <c r="ALT118" s="5"/>
      <c r="ALU118" s="5"/>
      <c r="ALV118" s="5"/>
      <c r="ALW118" s="5"/>
      <c r="ALX118" s="5"/>
      <c r="ALY118" s="5"/>
      <c r="ALZ118" s="5"/>
      <c r="AMA118" s="5"/>
      <c r="AMB118" s="5"/>
      <c r="AMC118" s="5"/>
      <c r="AMD118" s="5"/>
      <c r="AME118" s="0"/>
      <c r="AMF118" s="0"/>
      <c r="AMG118" s="0"/>
      <c r="AMH118" s="0"/>
      <c r="AMI118" s="0"/>
      <c r="AMJ118" s="0"/>
    </row>
    <row r="119" customFormat="false" ht="46.25" hidden="false" customHeight="false" outlineLevel="0" collapsed="false">
      <c r="A119" s="40" t="n">
        <v>15</v>
      </c>
      <c r="B119" s="41" t="s">
        <v>127</v>
      </c>
      <c r="C119" s="49" t="n">
        <f aca="false">C120+C121+C122</f>
        <v>18757.3</v>
      </c>
      <c r="D119" s="49" t="n">
        <f aca="false">D120+D121+D122</f>
        <v>8218.39</v>
      </c>
      <c r="E119" s="49" t="n">
        <f aca="false">E120+E121+E122</f>
        <v>8218.39</v>
      </c>
      <c r="F119" s="43" t="n">
        <f aca="false">E119/D119</f>
        <v>1</v>
      </c>
      <c r="G119" s="49" t="n">
        <f aca="false">G120+G121+G122</f>
        <v>513.457</v>
      </c>
      <c r="H119" s="49" t="n">
        <f aca="false">H120+H121+H122</f>
        <v>83.85</v>
      </c>
      <c r="I119" s="43" t="n">
        <f aca="false">H119/G119</f>
        <v>0.163304814229819</v>
      </c>
      <c r="J119" s="49" t="n">
        <f aca="false">J120+J121+J122</f>
        <v>0</v>
      </c>
      <c r="K119" s="49" t="n">
        <f aca="false">K120+K121+K122</f>
        <v>0</v>
      </c>
      <c r="L119" s="43" t="n">
        <v>0</v>
      </c>
      <c r="M119" s="49" t="n">
        <f aca="false">M120+M121+M122</f>
        <v>0</v>
      </c>
      <c r="N119" s="49" t="n">
        <f aca="false">N120+N121+N122</f>
        <v>0</v>
      </c>
      <c r="O119" s="43" t="n">
        <v>0</v>
      </c>
    </row>
    <row r="120" customFormat="false" ht="79.85" hidden="false" customHeight="false" outlineLevel="0" collapsed="false">
      <c r="A120" s="45" t="s">
        <v>128</v>
      </c>
      <c r="B120" s="53" t="s">
        <v>129</v>
      </c>
      <c r="C120" s="67" t="n">
        <v>8670.7</v>
      </c>
      <c r="D120" s="47" t="n">
        <v>0</v>
      </c>
      <c r="E120" s="47" t="n">
        <v>0</v>
      </c>
      <c r="F120" s="48" t="n">
        <v>0</v>
      </c>
      <c r="G120" s="47" t="n">
        <v>87.6</v>
      </c>
      <c r="H120" s="47" t="n">
        <v>0</v>
      </c>
      <c r="I120" s="48" t="n">
        <f aca="false">H120*100/G120</f>
        <v>0</v>
      </c>
      <c r="J120" s="47" t="n">
        <v>0</v>
      </c>
      <c r="K120" s="47" t="n">
        <v>0</v>
      </c>
      <c r="L120" s="48" t="n">
        <v>0</v>
      </c>
      <c r="M120" s="47" t="n">
        <v>0</v>
      </c>
      <c r="N120" s="47" t="n">
        <v>0</v>
      </c>
      <c r="O120" s="48" t="n">
        <v>0</v>
      </c>
    </row>
    <row r="121" customFormat="false" ht="91" hidden="false" customHeight="false" outlineLevel="0" collapsed="false">
      <c r="A121" s="45" t="n">
        <v>2</v>
      </c>
      <c r="B121" s="53" t="s">
        <v>130</v>
      </c>
      <c r="C121" s="67" t="n">
        <v>366.3</v>
      </c>
      <c r="D121" s="47" t="n">
        <v>0</v>
      </c>
      <c r="E121" s="47" t="n">
        <v>0</v>
      </c>
      <c r="F121" s="48" t="n">
        <v>0</v>
      </c>
      <c r="G121" s="47" t="n">
        <v>327.677</v>
      </c>
      <c r="H121" s="47" t="n">
        <v>0</v>
      </c>
      <c r="I121" s="48" t="n">
        <f aca="false">H121*100/G121</f>
        <v>0</v>
      </c>
      <c r="J121" s="47" t="n">
        <v>0</v>
      </c>
      <c r="K121" s="47" t="n">
        <v>0</v>
      </c>
      <c r="L121" s="48" t="n">
        <v>0</v>
      </c>
      <c r="M121" s="47" t="n">
        <v>0</v>
      </c>
      <c r="N121" s="47" t="n">
        <v>0</v>
      </c>
      <c r="O121" s="48" t="n">
        <v>0</v>
      </c>
    </row>
    <row r="122" customFormat="false" ht="91" hidden="false" customHeight="false" outlineLevel="0" collapsed="false">
      <c r="A122" s="45" t="n">
        <v>3</v>
      </c>
      <c r="B122" s="53" t="s">
        <v>131</v>
      </c>
      <c r="C122" s="67" t="n">
        <v>9720.3</v>
      </c>
      <c r="D122" s="67" t="n">
        <v>8218.39</v>
      </c>
      <c r="E122" s="67" t="n">
        <v>8218.39</v>
      </c>
      <c r="F122" s="48" t="n">
        <f aca="false">E122/D122</f>
        <v>1</v>
      </c>
      <c r="G122" s="47" t="n">
        <v>98.18</v>
      </c>
      <c r="H122" s="47" t="n">
        <v>83.85</v>
      </c>
      <c r="I122" s="48" t="n">
        <f aca="false">H122/G122</f>
        <v>0.854043593399878</v>
      </c>
      <c r="J122" s="47" t="n">
        <v>0</v>
      </c>
      <c r="K122" s="47" t="n">
        <v>0</v>
      </c>
      <c r="L122" s="48" t="n">
        <v>0</v>
      </c>
      <c r="M122" s="47" t="n">
        <v>0</v>
      </c>
      <c r="N122" s="47" t="n">
        <v>0</v>
      </c>
      <c r="O122" s="48" t="n">
        <v>0</v>
      </c>
    </row>
    <row r="123" s="44" customFormat="true" ht="57.45" hidden="false" customHeight="false" outlineLevel="0" collapsed="false">
      <c r="A123" s="40" t="n">
        <v>16</v>
      </c>
      <c r="B123" s="41" t="s">
        <v>132</v>
      </c>
      <c r="C123" s="42" t="n">
        <f aca="false">C124</f>
        <v>10123.7</v>
      </c>
      <c r="D123" s="42" t="n">
        <f aca="false">D124</f>
        <v>685.47</v>
      </c>
      <c r="E123" s="42" t="n">
        <f aca="false">E124</f>
        <v>685.47</v>
      </c>
      <c r="F123" s="43" t="n">
        <v>0</v>
      </c>
      <c r="G123" s="42" t="n">
        <f aca="false">G124</f>
        <v>0</v>
      </c>
      <c r="H123" s="42" t="n">
        <f aca="false">H124</f>
        <v>0</v>
      </c>
      <c r="I123" s="43" t="n">
        <v>0</v>
      </c>
      <c r="J123" s="42" t="n">
        <f aca="false">J124</f>
        <v>0</v>
      </c>
      <c r="K123" s="42" t="n">
        <f aca="false">K124</f>
        <v>0</v>
      </c>
      <c r="L123" s="43" t="n">
        <v>0</v>
      </c>
      <c r="M123" s="42" t="n">
        <f aca="false">M124+M126</f>
        <v>0</v>
      </c>
      <c r="N123" s="42" t="n">
        <f aca="false">N124+N126</f>
        <v>0</v>
      </c>
      <c r="O123" s="43" t="n">
        <v>0</v>
      </c>
      <c r="ALS123" s="5"/>
      <c r="ALT123" s="5"/>
      <c r="ALU123" s="5"/>
      <c r="ALV123" s="5"/>
      <c r="ALW123" s="5"/>
      <c r="ALX123" s="5"/>
      <c r="ALY123" s="5"/>
      <c r="ALZ123" s="5"/>
      <c r="AMA123" s="5"/>
      <c r="AMB123" s="5"/>
      <c r="AMC123" s="5"/>
      <c r="AMD123" s="5"/>
      <c r="AME123" s="0"/>
      <c r="AMF123" s="0"/>
      <c r="AMG123" s="0"/>
      <c r="AMH123" s="0"/>
      <c r="AMI123" s="0"/>
      <c r="AMJ123" s="0"/>
    </row>
    <row r="124" customFormat="false" ht="57.45" hidden="false" customHeight="false" outlineLevel="0" collapsed="false">
      <c r="A124" s="45" t="n">
        <v>1</v>
      </c>
      <c r="B124" s="46" t="s">
        <v>133</v>
      </c>
      <c r="C124" s="68" t="n">
        <v>10123.7</v>
      </c>
      <c r="D124" s="68" t="n">
        <v>685.47</v>
      </c>
      <c r="E124" s="68" t="n">
        <v>685.47</v>
      </c>
      <c r="F124" s="69" t="n">
        <f aca="false">E124/D124</f>
        <v>1</v>
      </c>
      <c r="G124" s="70" t="n">
        <v>0</v>
      </c>
      <c r="H124" s="47" t="n">
        <v>0</v>
      </c>
      <c r="I124" s="48" t="n">
        <v>0</v>
      </c>
      <c r="J124" s="47" t="n">
        <v>0</v>
      </c>
      <c r="K124" s="47" t="n">
        <v>0</v>
      </c>
      <c r="L124" s="48" t="n">
        <v>0</v>
      </c>
      <c r="M124" s="47" t="n">
        <v>0</v>
      </c>
      <c r="N124" s="47" t="n">
        <v>0</v>
      </c>
      <c r="O124" s="48" t="n">
        <v>0</v>
      </c>
    </row>
    <row r="125" customFormat="false" ht="50.05" hidden="false" customHeight="true" outlineLevel="0" collapsed="false">
      <c r="A125" s="40" t="n">
        <v>17</v>
      </c>
      <c r="B125" s="41" t="s">
        <v>134</v>
      </c>
      <c r="C125" s="42" t="n">
        <f aca="false">C126</f>
        <v>245212.1</v>
      </c>
      <c r="D125" s="42" t="n">
        <f aca="false">D126</f>
        <v>153394.178</v>
      </c>
      <c r="E125" s="42" t="n">
        <f aca="false">E126</f>
        <v>153394.178</v>
      </c>
      <c r="F125" s="43" t="n">
        <f aca="false">E125/D125/100%</f>
        <v>1</v>
      </c>
      <c r="G125" s="42" t="n">
        <f aca="false">G126</f>
        <v>15652.06</v>
      </c>
      <c r="H125" s="42" t="n">
        <f aca="false">H126</f>
        <v>9791.2</v>
      </c>
      <c r="I125" s="43" t="n">
        <f aca="false">H125/G125/100%</f>
        <v>0.625553441527825</v>
      </c>
      <c r="J125" s="42" t="n">
        <f aca="false">J126</f>
        <v>19989.7</v>
      </c>
      <c r="K125" s="42" t="n">
        <f aca="false">K126</f>
        <v>12062.26</v>
      </c>
      <c r="L125" s="43" t="n">
        <f aca="false">K125/J125/100%</f>
        <v>0.603423763238068</v>
      </c>
      <c r="M125" s="42" t="n">
        <f aca="false">M126+M128</f>
        <v>0</v>
      </c>
      <c r="N125" s="42" t="n">
        <f aca="false">N126+N128</f>
        <v>0</v>
      </c>
      <c r="O125" s="43" t="n">
        <v>0</v>
      </c>
    </row>
    <row r="126" s="44" customFormat="true" ht="71.55" hidden="false" customHeight="true" outlineLevel="0" collapsed="false">
      <c r="A126" s="45" t="n">
        <v>1</v>
      </c>
      <c r="B126" s="46" t="s">
        <v>135</v>
      </c>
      <c r="C126" s="68" t="n">
        <v>245212.1</v>
      </c>
      <c r="D126" s="68" t="n">
        <v>153394.178</v>
      </c>
      <c r="E126" s="68" t="n">
        <v>153394.178</v>
      </c>
      <c r="F126" s="69" t="n">
        <f aca="false">E126/D126</f>
        <v>1</v>
      </c>
      <c r="G126" s="71" t="n">
        <v>15652.06</v>
      </c>
      <c r="H126" s="71" t="n">
        <v>9791.2</v>
      </c>
      <c r="I126" s="48" t="n">
        <f aca="false">H126/G126</f>
        <v>0.625553441527825</v>
      </c>
      <c r="J126" s="68" t="n">
        <v>19989.7</v>
      </c>
      <c r="K126" s="68" t="n">
        <v>12062.26</v>
      </c>
      <c r="L126" s="48" t="n">
        <f aca="false">K126/J126</f>
        <v>0.603423763238068</v>
      </c>
      <c r="M126" s="68" t="n">
        <v>0</v>
      </c>
      <c r="N126" s="68" t="n">
        <v>0</v>
      </c>
      <c r="O126" s="69" t="n">
        <v>0</v>
      </c>
      <c r="ALS126" s="5"/>
      <c r="ALT126" s="5"/>
      <c r="ALU126" s="5"/>
      <c r="ALV126" s="5"/>
      <c r="ALW126" s="5"/>
      <c r="ALX126" s="5"/>
      <c r="ALY126" s="5"/>
      <c r="ALZ126" s="5"/>
      <c r="AMA126" s="5"/>
      <c r="AMB126" s="5"/>
      <c r="AMC126" s="5"/>
      <c r="AMD126" s="5"/>
      <c r="AME126" s="0"/>
      <c r="AMF126" s="0"/>
      <c r="AMG126" s="0"/>
      <c r="AMH126" s="0"/>
      <c r="AMI126" s="0"/>
      <c r="AMJ126" s="0"/>
    </row>
    <row r="127" customFormat="false" ht="49.05" hidden="false" customHeight="true" outlineLevel="0" collapsed="false">
      <c r="A127" s="40" t="n">
        <v>18</v>
      </c>
      <c r="B127" s="41" t="s">
        <v>136</v>
      </c>
      <c r="C127" s="42" t="n">
        <f aca="false">C128+C129</f>
        <v>40935.9</v>
      </c>
      <c r="D127" s="42" t="n">
        <f aca="false">D128+D129</f>
        <v>39632.8</v>
      </c>
      <c r="E127" s="42" t="n">
        <f aca="false">E128+E129</f>
        <v>39632.8</v>
      </c>
      <c r="F127" s="43" t="n">
        <f aca="false">E127/D127/100%</f>
        <v>1</v>
      </c>
      <c r="G127" s="42" t="n">
        <f aca="false">G128+G129</f>
        <v>0</v>
      </c>
      <c r="H127" s="42" t="n">
        <f aca="false">H128+H129</f>
        <v>0</v>
      </c>
      <c r="I127" s="43" t="n">
        <v>0</v>
      </c>
      <c r="J127" s="42" t="n">
        <f aca="false">J128+J129</f>
        <v>0</v>
      </c>
      <c r="K127" s="42" t="n">
        <f aca="false">K128+K129</f>
        <v>0</v>
      </c>
      <c r="L127" s="43" t="n">
        <v>0</v>
      </c>
      <c r="M127" s="42" t="n">
        <f aca="false">M128+M129</f>
        <v>0</v>
      </c>
      <c r="N127" s="42" t="n">
        <f aca="false">N128+N129</f>
        <v>0</v>
      </c>
      <c r="O127" s="43" t="n">
        <v>0</v>
      </c>
    </row>
    <row r="128" customFormat="false" ht="39.85" hidden="false" customHeight="true" outlineLevel="0" collapsed="false">
      <c r="A128" s="72" t="s">
        <v>128</v>
      </c>
      <c r="B128" s="46" t="s">
        <v>137</v>
      </c>
      <c r="C128" s="68" t="n">
        <v>5523.2</v>
      </c>
      <c r="D128" s="68" t="n">
        <v>4220.1</v>
      </c>
      <c r="E128" s="68" t="n">
        <v>4220.1</v>
      </c>
      <c r="F128" s="69" t="n">
        <f aca="false">E128/D128</f>
        <v>1</v>
      </c>
      <c r="G128" s="67" t="n">
        <v>0</v>
      </c>
      <c r="H128" s="67" t="n">
        <v>0</v>
      </c>
      <c r="I128" s="48" t="n">
        <v>0</v>
      </c>
      <c r="J128" s="47" t="n">
        <v>0</v>
      </c>
      <c r="K128" s="47" t="n">
        <v>0</v>
      </c>
      <c r="L128" s="48" t="n">
        <v>0</v>
      </c>
      <c r="M128" s="47" t="n">
        <v>0</v>
      </c>
      <c r="N128" s="47" t="n">
        <v>0</v>
      </c>
      <c r="O128" s="48" t="n">
        <v>0</v>
      </c>
    </row>
    <row r="129" customFormat="false" ht="95.05" hidden="false" customHeight="true" outlineLevel="0" collapsed="false">
      <c r="A129" s="73" t="s">
        <v>138</v>
      </c>
      <c r="B129" s="46" t="s">
        <v>139</v>
      </c>
      <c r="C129" s="68" t="n">
        <v>35412.7</v>
      </c>
      <c r="D129" s="68" t="n">
        <v>35412.7</v>
      </c>
      <c r="E129" s="68" t="n">
        <v>35412.7</v>
      </c>
      <c r="F129" s="69" t="n">
        <f aca="false">E129/D129</f>
        <v>1</v>
      </c>
      <c r="G129" s="71" t="n">
        <v>0</v>
      </c>
      <c r="H129" s="71" t="n">
        <v>0</v>
      </c>
      <c r="I129" s="69" t="n">
        <v>0</v>
      </c>
      <c r="J129" s="68" t="n">
        <v>0</v>
      </c>
      <c r="K129" s="68" t="n">
        <v>0</v>
      </c>
      <c r="L129" s="69" t="n">
        <v>0</v>
      </c>
      <c r="M129" s="68" t="n">
        <v>0</v>
      </c>
      <c r="N129" s="68" t="n">
        <v>0</v>
      </c>
      <c r="O129" s="69" t="n">
        <v>0</v>
      </c>
    </row>
    <row r="130" customFormat="false" ht="46.25" hidden="false" customHeight="false" outlineLevel="0" collapsed="false">
      <c r="A130" s="40" t="n">
        <v>19</v>
      </c>
      <c r="B130" s="41" t="s">
        <v>140</v>
      </c>
      <c r="C130" s="42" t="n">
        <f aca="false">C131</f>
        <v>4369.7</v>
      </c>
      <c r="D130" s="42" t="n">
        <f aca="false">D131</f>
        <v>908.22</v>
      </c>
      <c r="E130" s="42" t="n">
        <f aca="false">E131</f>
        <v>908.22</v>
      </c>
      <c r="F130" s="43" t="n">
        <f aca="false">E130/D130/100%</f>
        <v>1</v>
      </c>
      <c r="G130" s="42" t="n">
        <f aca="false">G131</f>
        <v>279</v>
      </c>
      <c r="H130" s="42" t="n">
        <f aca="false">H131</f>
        <v>30.664</v>
      </c>
      <c r="I130" s="43" t="n">
        <f aca="false">H130/G130/100%</f>
        <v>0.109906810035842</v>
      </c>
      <c r="J130" s="42" t="n">
        <f aca="false">J131</f>
        <v>469.9</v>
      </c>
      <c r="K130" s="42" t="n">
        <f aca="false">K131</f>
        <v>99.002</v>
      </c>
      <c r="L130" s="43" t="n">
        <f aca="false">K130/J130/100%</f>
        <v>0.210687380293679</v>
      </c>
      <c r="M130" s="42" t="n">
        <f aca="false">M131</f>
        <v>0</v>
      </c>
      <c r="N130" s="42" t="n">
        <f aca="false">N131</f>
        <v>0</v>
      </c>
      <c r="O130" s="43" t="n">
        <v>0</v>
      </c>
    </row>
    <row r="131" customFormat="false" ht="26.65" hidden="false" customHeight="true" outlineLevel="0" collapsed="false">
      <c r="A131" s="73" t="s">
        <v>128</v>
      </c>
      <c r="B131" s="74" t="s">
        <v>141</v>
      </c>
      <c r="C131" s="68" t="n">
        <v>4369.7</v>
      </c>
      <c r="D131" s="68" t="n">
        <v>908.22</v>
      </c>
      <c r="E131" s="68" t="n">
        <v>908.22</v>
      </c>
      <c r="F131" s="69" t="n">
        <f aca="false">E131/D131</f>
        <v>1</v>
      </c>
      <c r="G131" s="68" t="n">
        <v>279</v>
      </c>
      <c r="H131" s="68" t="n">
        <v>30.664</v>
      </c>
      <c r="I131" s="69" t="n">
        <f aca="false">H131/G131</f>
        <v>0.109906810035842</v>
      </c>
      <c r="J131" s="68" t="n">
        <v>469.9</v>
      </c>
      <c r="K131" s="68" t="n">
        <v>99.002</v>
      </c>
      <c r="L131" s="69" t="n">
        <f aca="false">K131/J131</f>
        <v>0.210687380293679</v>
      </c>
      <c r="M131" s="68" t="n">
        <v>0</v>
      </c>
      <c r="N131" s="68" t="n">
        <v>0</v>
      </c>
      <c r="O131" s="69" t="n">
        <v>0</v>
      </c>
    </row>
    <row r="132" customFormat="false" ht="59.25" hidden="false" customHeight="true" outlineLevel="0" collapsed="false">
      <c r="A132" s="40" t="n">
        <v>20</v>
      </c>
      <c r="B132" s="41" t="s">
        <v>142</v>
      </c>
      <c r="C132" s="42" t="n">
        <f aca="false">C133</f>
        <v>3200.4</v>
      </c>
      <c r="D132" s="42" t="n">
        <f aca="false">D133</f>
        <v>383.094</v>
      </c>
      <c r="E132" s="42" t="n">
        <f aca="false">E133</f>
        <v>383.094</v>
      </c>
      <c r="F132" s="43" t="n">
        <f aca="false">E132/D132/100%</f>
        <v>1</v>
      </c>
      <c r="G132" s="42" t="n">
        <f aca="false">G133</f>
        <v>204.281</v>
      </c>
      <c r="H132" s="42" t="n">
        <f aca="false">H133</f>
        <v>24.453</v>
      </c>
      <c r="I132" s="43" t="n">
        <f aca="false">H132/G132/100%</f>
        <v>0.119702762371439</v>
      </c>
      <c r="J132" s="42" t="n">
        <f aca="false">J133</f>
        <v>0</v>
      </c>
      <c r="K132" s="42" t="n">
        <f aca="false">K133</f>
        <v>0</v>
      </c>
      <c r="L132" s="43" t="n">
        <v>0</v>
      </c>
      <c r="M132" s="42" t="n">
        <f aca="false">M133</f>
        <v>0</v>
      </c>
      <c r="N132" s="42" t="n">
        <f aca="false">N133</f>
        <v>0</v>
      </c>
      <c r="O132" s="43" t="n">
        <v>0</v>
      </c>
    </row>
    <row r="133" customFormat="false" ht="46.25" hidden="false" customHeight="false" outlineLevel="0" collapsed="false">
      <c r="A133" s="73" t="s">
        <v>128</v>
      </c>
      <c r="B133" s="2" t="s">
        <v>143</v>
      </c>
      <c r="C133" s="68" t="n">
        <v>3200.4</v>
      </c>
      <c r="D133" s="68" t="n">
        <v>383.094</v>
      </c>
      <c r="E133" s="68" t="n">
        <v>383.094</v>
      </c>
      <c r="F133" s="69" t="n">
        <f aca="false">E133/D133</f>
        <v>1</v>
      </c>
      <c r="G133" s="71" t="n">
        <v>204.281</v>
      </c>
      <c r="H133" s="71" t="n">
        <v>24.453</v>
      </c>
      <c r="I133" s="69" t="n">
        <f aca="false">H133/G133</f>
        <v>0.119702762371439</v>
      </c>
      <c r="J133" s="68" t="n">
        <v>0</v>
      </c>
      <c r="K133" s="68" t="n">
        <v>0</v>
      </c>
      <c r="L133" s="69" t="n">
        <v>0</v>
      </c>
      <c r="M133" s="68" t="n">
        <v>0</v>
      </c>
      <c r="N133" s="68" t="n">
        <v>0</v>
      </c>
      <c r="O133" s="69" t="n">
        <v>0</v>
      </c>
    </row>
    <row r="134" customFormat="false" ht="35.05" hidden="false" customHeight="false" outlineLevel="0" collapsed="false">
      <c r="A134" s="40" t="n">
        <v>21</v>
      </c>
      <c r="B134" s="41" t="s">
        <v>144</v>
      </c>
      <c r="C134" s="42" t="n">
        <f aca="false">C135+C136+C137+C138</f>
        <v>42568.1</v>
      </c>
      <c r="D134" s="42" t="n">
        <f aca="false">D135+D136+D137+D138</f>
        <v>31508.6099</v>
      </c>
      <c r="E134" s="42" t="n">
        <f aca="false">E135+E136+E137+E138</f>
        <v>31508.61</v>
      </c>
      <c r="F134" s="43" t="n">
        <f aca="false">E134/D134/100%</f>
        <v>1.00000000317374</v>
      </c>
      <c r="G134" s="42" t="n">
        <f aca="false">G135+G136+G137+G138</f>
        <v>2717.0445</v>
      </c>
      <c r="H134" s="42" t="n">
        <f aca="false">H135+H136+H137+H138</f>
        <v>2011.15</v>
      </c>
      <c r="I134" s="43" t="n">
        <f aca="false">H134/G134/100%</f>
        <v>0.740197666987052</v>
      </c>
      <c r="J134" s="42" t="n">
        <f aca="false">J135+J136+J137+J138</f>
        <v>0</v>
      </c>
      <c r="K134" s="42" t="n">
        <f aca="false">K135+K136+K137+K138</f>
        <v>0</v>
      </c>
      <c r="L134" s="43" t="n">
        <v>0</v>
      </c>
      <c r="M134" s="42" t="n">
        <f aca="false">M135+M136+M137+M138</f>
        <v>0</v>
      </c>
      <c r="N134" s="42" t="n">
        <f aca="false">N135+N136+N137+N138</f>
        <v>0</v>
      </c>
      <c r="O134" s="43" t="n">
        <v>0</v>
      </c>
    </row>
    <row r="135" customFormat="false" ht="57.45" hidden="false" customHeight="false" outlineLevel="0" collapsed="false">
      <c r="A135" s="73" t="s">
        <v>128</v>
      </c>
      <c r="B135" s="46" t="s">
        <v>145</v>
      </c>
      <c r="C135" s="71" t="n">
        <v>12995.9</v>
      </c>
      <c r="D135" s="71" t="n">
        <v>4603.61</v>
      </c>
      <c r="E135" s="71" t="n">
        <v>4603.61</v>
      </c>
      <c r="F135" s="69" t="n">
        <f aca="false">E135/D135</f>
        <v>1</v>
      </c>
      <c r="G135" s="71" t="n">
        <v>829.5</v>
      </c>
      <c r="H135" s="71" t="n">
        <v>293.85</v>
      </c>
      <c r="I135" s="69" t="n">
        <f aca="false">H135/G135</f>
        <v>0.354249547920434</v>
      </c>
      <c r="J135" s="68" t="n">
        <v>0</v>
      </c>
      <c r="K135" s="68" t="n">
        <v>0</v>
      </c>
      <c r="L135" s="69" t="n">
        <v>0</v>
      </c>
      <c r="M135" s="68" t="n">
        <v>0</v>
      </c>
      <c r="N135" s="68" t="n">
        <v>0</v>
      </c>
      <c r="O135" s="69" t="n">
        <v>0</v>
      </c>
    </row>
    <row r="136" customFormat="false" ht="57.45" hidden="false" customHeight="false" outlineLevel="0" collapsed="false">
      <c r="A136" s="73" t="s">
        <v>138</v>
      </c>
      <c r="B136" s="58" t="s">
        <v>146</v>
      </c>
      <c r="C136" s="68" t="n">
        <v>7312.8</v>
      </c>
      <c r="D136" s="68" t="n">
        <v>7258.4</v>
      </c>
      <c r="E136" s="68" t="n">
        <v>7258.4</v>
      </c>
      <c r="F136" s="69" t="n">
        <f aca="false">E136/D136</f>
        <v>1</v>
      </c>
      <c r="G136" s="71" t="n">
        <v>466.77</v>
      </c>
      <c r="H136" s="71" t="n">
        <v>463.3</v>
      </c>
      <c r="I136" s="69" t="n">
        <f aca="false">H136/G136</f>
        <v>0.992565931829381</v>
      </c>
      <c r="J136" s="68" t="n">
        <v>0</v>
      </c>
      <c r="K136" s="68" t="n">
        <v>0</v>
      </c>
      <c r="L136" s="69" t="n">
        <v>0</v>
      </c>
      <c r="M136" s="68" t="n">
        <v>0</v>
      </c>
      <c r="N136" s="68" t="n">
        <v>0</v>
      </c>
      <c r="O136" s="69" t="n">
        <v>0</v>
      </c>
    </row>
    <row r="137" customFormat="false" ht="57.45" hidden="false" customHeight="false" outlineLevel="0" collapsed="false">
      <c r="A137" s="73" t="s">
        <v>147</v>
      </c>
      <c r="B137" s="58" t="s">
        <v>148</v>
      </c>
      <c r="C137" s="68" t="n">
        <v>7312.8</v>
      </c>
      <c r="D137" s="68" t="n">
        <v>4699.9999</v>
      </c>
      <c r="E137" s="68" t="n">
        <v>4700</v>
      </c>
      <c r="F137" s="69" t="n">
        <f aca="false">E137/D137</f>
        <v>1.0000000212766</v>
      </c>
      <c r="G137" s="71" t="n">
        <v>466.7745</v>
      </c>
      <c r="H137" s="71" t="n">
        <v>300</v>
      </c>
      <c r="I137" s="69" t="n">
        <f aca="false">H137/G137</f>
        <v>0.642708631255563</v>
      </c>
      <c r="J137" s="68" t="n">
        <v>0</v>
      </c>
      <c r="K137" s="68" t="n">
        <v>0</v>
      </c>
      <c r="L137" s="69" t="n">
        <v>0</v>
      </c>
      <c r="M137" s="68" t="n">
        <v>0</v>
      </c>
      <c r="N137" s="68" t="n">
        <v>0</v>
      </c>
      <c r="O137" s="69" t="n">
        <v>0</v>
      </c>
    </row>
    <row r="138" customFormat="false" ht="57.45" hidden="false" customHeight="false" outlineLevel="0" collapsed="false">
      <c r="A138" s="73" t="s">
        <v>149</v>
      </c>
      <c r="B138" s="46" t="s">
        <v>150</v>
      </c>
      <c r="C138" s="68" t="n">
        <v>14946.6</v>
      </c>
      <c r="D138" s="68" t="n">
        <v>14946.6</v>
      </c>
      <c r="E138" s="68" t="n">
        <v>14946.6</v>
      </c>
      <c r="F138" s="69" t="n">
        <f aca="false">E138/D138</f>
        <v>1</v>
      </c>
      <c r="G138" s="71" t="n">
        <v>954</v>
      </c>
      <c r="H138" s="71" t="n">
        <v>954</v>
      </c>
      <c r="I138" s="69" t="n">
        <f aca="false">H138/G138</f>
        <v>1</v>
      </c>
      <c r="J138" s="68" t="n">
        <v>0</v>
      </c>
      <c r="K138" s="68" t="n">
        <v>0</v>
      </c>
      <c r="L138" s="69" t="n">
        <v>0</v>
      </c>
      <c r="M138" s="68" t="n">
        <v>0</v>
      </c>
      <c r="N138" s="68" t="n">
        <v>0</v>
      </c>
      <c r="O138" s="69" t="n">
        <v>0</v>
      </c>
    </row>
    <row r="139" customFormat="false" ht="17.35" hidden="false" customHeight="false" outlineLevel="0" collapsed="false">
      <c r="C139" s="0"/>
      <c r="D139" s="0"/>
      <c r="E139" s="0"/>
      <c r="F139" s="0"/>
      <c r="G139" s="0"/>
      <c r="H139" s="0"/>
      <c r="I139" s="0"/>
      <c r="J139" s="0"/>
      <c r="K139" s="0"/>
      <c r="L139" s="0"/>
      <c r="M139" s="0"/>
      <c r="N139" s="0"/>
    </row>
    <row r="140" customFormat="false" ht="17.35" hidden="false" customHeight="false" outlineLevel="0" collapsed="false">
      <c r="C140" s="0"/>
      <c r="D140" s="0"/>
      <c r="E140" s="0"/>
      <c r="F140" s="0"/>
      <c r="G140" s="0"/>
      <c r="H140" s="0"/>
      <c r="I140" s="0"/>
      <c r="J140" s="0"/>
      <c r="K140" s="0"/>
      <c r="L140" s="0"/>
      <c r="M140" s="0"/>
      <c r="N140" s="0"/>
    </row>
    <row r="141" customFormat="false" ht="32.8" hidden="false" customHeight="true" outlineLevel="0" collapsed="false">
      <c r="B141" s="75" t="s">
        <v>151</v>
      </c>
      <c r="C141" s="75"/>
      <c r="D141" s="75"/>
      <c r="E141" s="0"/>
      <c r="F141" s="76" t="s">
        <v>152</v>
      </c>
      <c r="G141" s="76"/>
      <c r="H141" s="0"/>
      <c r="I141" s="0"/>
      <c r="J141" s="0"/>
      <c r="K141" s="0"/>
      <c r="L141" s="0"/>
      <c r="M141" s="0"/>
      <c r="N141" s="0"/>
    </row>
    <row r="142" customFormat="false" ht="17.35" hidden="false" customHeight="false" outlineLevel="0" collapsed="false">
      <c r="F142" s="77"/>
      <c r="G142" s="78"/>
      <c r="H142" s="78"/>
    </row>
    <row r="143" customFormat="false" ht="17.35" hidden="false" customHeight="false" outlineLevel="0" collapsed="false">
      <c r="F143" s="77"/>
      <c r="G143" s="78"/>
      <c r="H143" s="78"/>
    </row>
    <row r="144" customFormat="false" ht="17.35" hidden="false" customHeight="false" outlineLevel="0" collapsed="false">
      <c r="F144" s="77"/>
      <c r="G144" s="78"/>
      <c r="H144" s="78"/>
    </row>
    <row r="145" customFormat="false" ht="17.35" hidden="false" customHeight="false" outlineLevel="0" collapsed="false">
      <c r="F145" s="77"/>
      <c r="G145" s="78"/>
      <c r="H145" s="78"/>
    </row>
    <row r="146" customFormat="false" ht="17.35" hidden="false" customHeight="false" outlineLevel="0" collapsed="false">
      <c r="F146" s="77"/>
      <c r="G146" s="78"/>
      <c r="H146" s="78"/>
    </row>
    <row r="147" customFormat="false" ht="17.35" hidden="false" customHeight="false" outlineLevel="0" collapsed="false">
      <c r="F147" s="77"/>
      <c r="G147" s="78"/>
      <c r="H147" s="78"/>
    </row>
    <row r="148" customFormat="false" ht="17.35" hidden="false" customHeight="false" outlineLevel="0" collapsed="false">
      <c r="F148" s="77"/>
      <c r="G148" s="78"/>
      <c r="H148" s="78"/>
    </row>
    <row r="149" customFormat="false" ht="17.35" hidden="false" customHeight="false" outlineLevel="0" collapsed="false">
      <c r="F149" s="77"/>
      <c r="G149" s="78"/>
      <c r="H149" s="78"/>
    </row>
    <row r="150" customFormat="false" ht="17.35" hidden="false" customHeight="false" outlineLevel="0" collapsed="false">
      <c r="F150" s="77"/>
      <c r="G150" s="78"/>
      <c r="H150" s="78"/>
    </row>
    <row r="151" customFormat="false" ht="17.35" hidden="false" customHeight="false" outlineLevel="0" collapsed="false">
      <c r="F151" s="77"/>
      <c r="G151" s="78"/>
      <c r="H151" s="78"/>
    </row>
    <row r="152" customFormat="false" ht="17.35" hidden="false" customHeight="false" outlineLevel="0" collapsed="false">
      <c r="F152" s="77"/>
      <c r="G152" s="78"/>
      <c r="H152" s="78"/>
    </row>
    <row r="153" customFormat="false" ht="17.35" hidden="false" customHeight="false" outlineLevel="0" collapsed="false">
      <c r="F153" s="77"/>
      <c r="G153" s="78"/>
      <c r="H153" s="78"/>
    </row>
    <row r="154" customFormat="false" ht="17.35" hidden="false" customHeight="false" outlineLevel="0" collapsed="false">
      <c r="F154" s="77"/>
      <c r="G154" s="78"/>
      <c r="H154" s="78"/>
    </row>
    <row r="155" customFormat="false" ht="17.35" hidden="false" customHeight="false" outlineLevel="0" collapsed="false">
      <c r="F155" s="77"/>
      <c r="G155" s="78"/>
      <c r="H155" s="78"/>
    </row>
    <row r="156" customFormat="false" ht="17.35" hidden="false" customHeight="false" outlineLevel="0" collapsed="false">
      <c r="F156" s="77"/>
      <c r="G156" s="78"/>
      <c r="H156" s="78"/>
    </row>
    <row r="157" customFormat="false" ht="17.35" hidden="false" customHeight="false" outlineLevel="0" collapsed="false">
      <c r="F157" s="77"/>
      <c r="G157" s="78"/>
      <c r="H157" s="78"/>
    </row>
    <row r="158" customFormat="false" ht="17.35" hidden="false" customHeight="false" outlineLevel="0" collapsed="false">
      <c r="F158" s="77"/>
      <c r="G158" s="78"/>
      <c r="H158" s="78"/>
    </row>
    <row r="159" customFormat="false" ht="17.35" hidden="false" customHeight="false" outlineLevel="0" collapsed="false">
      <c r="F159" s="77"/>
      <c r="G159" s="78"/>
      <c r="H159" s="78"/>
    </row>
    <row r="160" customFormat="false" ht="17.35" hidden="false" customHeight="false" outlineLevel="0" collapsed="false">
      <c r="F160" s="77"/>
      <c r="G160" s="78"/>
      <c r="H160" s="78"/>
    </row>
    <row r="161" customFormat="false" ht="17.35" hidden="false" customHeight="false" outlineLevel="0" collapsed="false">
      <c r="F161" s="77"/>
      <c r="G161" s="78"/>
      <c r="H161" s="78"/>
    </row>
    <row r="162" customFormat="false" ht="17.35" hidden="false" customHeight="false" outlineLevel="0" collapsed="false">
      <c r="F162" s="77"/>
      <c r="G162" s="78"/>
      <c r="H162" s="78"/>
    </row>
    <row r="163" customFormat="false" ht="17.35" hidden="false" customHeight="false" outlineLevel="0" collapsed="false">
      <c r="F163" s="77"/>
      <c r="G163" s="78"/>
      <c r="H163" s="78"/>
    </row>
    <row r="164" customFormat="false" ht="17.35" hidden="false" customHeight="false" outlineLevel="0" collapsed="false">
      <c r="F164" s="77"/>
      <c r="G164" s="78"/>
      <c r="H164" s="78"/>
    </row>
    <row r="165" customFormat="false" ht="17.35" hidden="false" customHeight="false" outlineLevel="0" collapsed="false">
      <c r="F165" s="77"/>
      <c r="G165" s="78"/>
      <c r="H165" s="78"/>
    </row>
    <row r="166" customFormat="false" ht="17.35" hidden="false" customHeight="false" outlineLevel="0" collapsed="false">
      <c r="G166" s="78"/>
      <c r="H166" s="78"/>
    </row>
    <row r="167" customFormat="false" ht="17.35" hidden="false" customHeight="false" outlineLevel="0" collapsed="false">
      <c r="G167" s="78"/>
      <c r="H167" s="78"/>
    </row>
    <row r="168" customFormat="false" ht="17.35" hidden="false" customHeight="false" outlineLevel="0" collapsed="false">
      <c r="G168" s="78"/>
      <c r="H168" s="78"/>
    </row>
  </sheetData>
  <mergeCells count="14">
    <mergeCell ref="A2:O2"/>
    <mergeCell ref="D4:E4"/>
    <mergeCell ref="G4:I4"/>
    <mergeCell ref="D5:E5"/>
    <mergeCell ref="G5:I5"/>
    <mergeCell ref="A8:A10"/>
    <mergeCell ref="B8:B10"/>
    <mergeCell ref="C8:O8"/>
    <mergeCell ref="C9:F9"/>
    <mergeCell ref="G9:I9"/>
    <mergeCell ref="J9:L9"/>
    <mergeCell ref="M9:O9"/>
    <mergeCell ref="B141:D141"/>
    <mergeCell ref="F141:G141"/>
  </mergeCells>
  <printOptions headings="false" gridLines="false" gridLinesSet="true" horizontalCentered="true" verticalCentered="false"/>
  <pageMargins left="0.39375" right="0.39375" top="0.590972222222222" bottom="0.39375" header="0.315277777777778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  <rowBreaks count="1" manualBreakCount="1">
    <brk id="58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19761</TotalTime>
  <Application>LibreOffice/7.0.1.2$Windows_X86_64 LibreOffice_project/7cbcfc562f6eb6708b5ff7d7397325de9e764452</Application>
  <Company>АППП в ЦФО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2012-12-24T07:36:17Z</dcterms:created>
  <dc:creator>Засова Е. С.</dc:creator>
  <dc:description/>
  <dc:language>ru-RU</dc:language>
  <cp:lastModifiedBy/>
  <cp:lastPrinted>2023-10-18T17:37:04Z</cp:lastPrinted>
  <dcterms:modified xsi:type="dcterms:W3CDTF">2023-11-01T14:54:25Z</dcterms:modified>
  <cp:revision>3850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АППП в ЦФО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